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" sheetId="1" r:id="rId1"/>
    <sheet name="полоса" sheetId="2" r:id="rId2"/>
    <sheet name="свод.ориент" sheetId="3" r:id="rId3"/>
    <sheet name="викторина" sheetId="4" r:id="rId4"/>
    <sheet name="басни" sheetId="5" r:id="rId5"/>
    <sheet name="бивуаки" sheetId="6" r:id="rId6"/>
    <sheet name="ориент.ж" sheetId="7" r:id="rId7"/>
    <sheet name="ориент.муж" sheetId="8" r:id="rId8"/>
    <sheet name="Маршрут (2)" sheetId="9" r:id="rId9"/>
    <sheet name="дартс" sheetId="10" r:id="rId10"/>
  </sheets>
  <definedNames/>
  <calcPr fullCalcOnLoad="1"/>
</workbook>
</file>

<file path=xl/sharedStrings.xml><?xml version="1.0" encoding="utf-8"?>
<sst xmlns="http://schemas.openxmlformats.org/spreadsheetml/2006/main" count="503" uniqueCount="202">
  <si>
    <t>№ п/п</t>
  </si>
  <si>
    <t>Баллы</t>
  </si>
  <si>
    <t>Место</t>
  </si>
  <si>
    <t>п. Балезино</t>
  </si>
  <si>
    <t>Фамилия, имя участника</t>
  </si>
  <si>
    <t>№</t>
  </si>
  <si>
    <t>Команда</t>
  </si>
  <si>
    <t xml:space="preserve">СВОДНЫЙ ПРОТОКОЛ ПО ОРИЕНТИРОВАНИЮ </t>
  </si>
  <si>
    <t>Результаты участников</t>
  </si>
  <si>
    <t>Сумма мест</t>
  </si>
  <si>
    <t>Главный судья</t>
  </si>
  <si>
    <t>Главный секретарь</t>
  </si>
  <si>
    <t>Общее время</t>
  </si>
  <si>
    <t>Сумма баллов</t>
  </si>
  <si>
    <t>место</t>
  </si>
  <si>
    <t>Полоса препятствий</t>
  </si>
  <si>
    <t>Время старта</t>
  </si>
  <si>
    <t>Время финиша</t>
  </si>
  <si>
    <t>Итоговое время</t>
  </si>
  <si>
    <t>Организация</t>
  </si>
  <si>
    <t>"МАРШРУТ ВЫЖИВАНИЯ"</t>
  </si>
  <si>
    <t>Сумма</t>
  </si>
  <si>
    <t>Сумма очков</t>
  </si>
  <si>
    <r>
      <t>СВОДНЫЙ ПРОТОКОЛ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соревнований по туризму среди предприятий и организаций</t>
    </r>
  </si>
  <si>
    <t>коэф. 2</t>
  </si>
  <si>
    <r>
  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соревнований по туризму среди предприятий и организаций</t>
    </r>
  </si>
  <si>
    <r>
      <t xml:space="preserve">ПРОТОКОЛ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соревнований по туризму среди предприятий и организаций</t>
    </r>
  </si>
  <si>
    <r>
      <t>Ориентирование</t>
    </r>
    <r>
      <rPr>
        <b/>
        <i/>
        <sz val="12"/>
        <rFont val="Symbol"/>
        <family val="1"/>
      </rPr>
      <t>-</t>
    </r>
    <r>
      <rPr>
        <b/>
        <i/>
        <sz val="12"/>
        <rFont val="Arial"/>
        <family val="2"/>
      </rPr>
      <t>женщины</t>
    </r>
  </si>
  <si>
    <t>СВОДНЫЙ ПРОТОКОЛ                                                                                                                                                                                                                                                        соревнований по туризму среди предприятий и организаций</t>
  </si>
  <si>
    <r>
      <t xml:space="preserve">ПРОТОКОЛ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соревнований по дартсу</t>
    </r>
  </si>
  <si>
    <t>Время на дистанции</t>
  </si>
  <si>
    <t>Спиртзавод</t>
  </si>
  <si>
    <t>ПОЛОСА ПРЕПЯТСТВИЙ</t>
  </si>
  <si>
    <t>Навесная переправа</t>
  </si>
  <si>
    <t>Гать</t>
  </si>
  <si>
    <t>Поляна заданий</t>
  </si>
  <si>
    <t>соревнований по туризму среди предприятий и организаций</t>
  </si>
  <si>
    <t>штрафы</t>
  </si>
  <si>
    <t>жумар</t>
  </si>
  <si>
    <t>паутина</t>
  </si>
  <si>
    <t>бабочка</t>
  </si>
  <si>
    <t>штрафное время</t>
  </si>
  <si>
    <t>Сумма штрафов</t>
  </si>
  <si>
    <t>Штрафное время</t>
  </si>
  <si>
    <t>с. Балезино</t>
  </si>
  <si>
    <t>дартс</t>
  </si>
  <si>
    <t>возраст</t>
  </si>
  <si>
    <t>до 40</t>
  </si>
  <si>
    <t>после 40</t>
  </si>
  <si>
    <t>Тютин Роман</t>
  </si>
  <si>
    <t>Ситников Алексей</t>
  </si>
  <si>
    <t>Богданов Александр</t>
  </si>
  <si>
    <t>Волков Николай</t>
  </si>
  <si>
    <t>Овчинников Сергей</t>
  </si>
  <si>
    <t>Веретенников Андрей</t>
  </si>
  <si>
    <t>Касимов Айдар</t>
  </si>
  <si>
    <t>Веретенникова Ульяна</t>
  </si>
  <si>
    <t>Тютина Стелла</t>
  </si>
  <si>
    <t>Абашев Руслан</t>
  </si>
  <si>
    <t>Баженов Алексей</t>
  </si>
  <si>
    <t>ж</t>
  </si>
  <si>
    <t>м</t>
  </si>
  <si>
    <t>пол</t>
  </si>
  <si>
    <t>до 35 лет</t>
  </si>
  <si>
    <r>
      <t xml:space="preserve">ПРОТОКОЛ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</si>
  <si>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 40 лет</t>
  </si>
  <si>
    <t>старше 40 лет</t>
  </si>
  <si>
    <r>
      <t>Ориентирование</t>
    </r>
    <r>
      <rPr>
        <b/>
        <i/>
        <sz val="12"/>
        <rFont val="Symbol"/>
        <family val="1"/>
      </rPr>
      <t>-</t>
    </r>
    <r>
      <rPr>
        <b/>
        <i/>
        <sz val="12"/>
        <rFont val="Arial"/>
        <family val="2"/>
      </rPr>
      <t>мужчины</t>
    </r>
  </si>
  <si>
    <t>25-26 июля 2015г</t>
  </si>
  <si>
    <t>Районная больница</t>
  </si>
  <si>
    <t>Огнеборцы</t>
  </si>
  <si>
    <t>Творческое объединение "Лотос"</t>
  </si>
  <si>
    <t>Падера</t>
  </si>
  <si>
    <t>К-Заделье</t>
  </si>
  <si>
    <t>Образование</t>
  </si>
  <si>
    <t>Лотос</t>
  </si>
  <si>
    <t>Баженов</t>
  </si>
  <si>
    <t>А.А.Чирков</t>
  </si>
  <si>
    <t>С.Н.Ашихмина</t>
  </si>
  <si>
    <t>перетягивание каната</t>
  </si>
  <si>
    <t>Ориентирование командное</t>
  </si>
  <si>
    <t>бивуаки</t>
  </si>
  <si>
    <t xml:space="preserve"> БИВУАКИ</t>
  </si>
  <si>
    <t>Поссосвет</t>
  </si>
  <si>
    <t>БАСНИ</t>
  </si>
  <si>
    <t>Турслет среди предприятий, организаций</t>
  </si>
  <si>
    <t>Районный туристический слет</t>
  </si>
  <si>
    <t>непредвиденная ситуация №1</t>
  </si>
  <si>
    <t>Непредвиденная ситуация №2</t>
  </si>
  <si>
    <t>Ориентирование на велосипеде</t>
  </si>
  <si>
    <t>Футбол</t>
  </si>
  <si>
    <t>Викторина 70 лет Победы</t>
  </si>
  <si>
    <t>Пифагор</t>
  </si>
  <si>
    <t>Спирт</t>
  </si>
  <si>
    <t>ВОЛКИ</t>
  </si>
  <si>
    <t>Легенда</t>
  </si>
  <si>
    <t>Бешеные ежики</t>
  </si>
  <si>
    <t>Спасатели</t>
  </si>
  <si>
    <t xml:space="preserve"> Доктор смех (Больница)</t>
  </si>
  <si>
    <t>ВВЕРХ (Поссовет)</t>
  </si>
  <si>
    <t>Доктор смех (Больница)</t>
  </si>
  <si>
    <t>СПАСАТЕЛИ</t>
  </si>
  <si>
    <t>Бешенные ежики (Падера)</t>
  </si>
  <si>
    <t xml:space="preserve">ЛЕГЕНДА </t>
  </si>
  <si>
    <t>Волки(К-заделье)</t>
  </si>
  <si>
    <t>ВВЕРХ</t>
  </si>
  <si>
    <t>ВВЕРХ(Поссовет)</t>
  </si>
  <si>
    <t>спасатели</t>
  </si>
  <si>
    <t>отсечка</t>
  </si>
  <si>
    <t>Я- Легенда</t>
  </si>
  <si>
    <t>ВОЛКИ (К-Заделье)</t>
  </si>
  <si>
    <t>ПИФАГОР</t>
  </si>
  <si>
    <t>Доктор смех(Больница)</t>
  </si>
  <si>
    <t>ногоход</t>
  </si>
  <si>
    <t>вожи</t>
  </si>
  <si>
    <t>ВР старта</t>
  </si>
  <si>
    <t>Чистое время</t>
  </si>
  <si>
    <t>оригинальность, 5 б</t>
  </si>
  <si>
    <t>массовость, 5б</t>
  </si>
  <si>
    <t>многожанровость,5б</t>
  </si>
  <si>
    <t>актерское мастерство, 5</t>
  </si>
  <si>
    <t xml:space="preserve">регламент, лишняя минута 1б </t>
  </si>
  <si>
    <t>отсечка, мин</t>
  </si>
  <si>
    <t>передача информации</t>
  </si>
  <si>
    <t>извлечение из-под завала</t>
  </si>
  <si>
    <t>нередвиденная ситуация №3</t>
  </si>
  <si>
    <t>Обед с непредвид сит</t>
  </si>
  <si>
    <t>вр.финиша</t>
  </si>
  <si>
    <t>время старта</t>
  </si>
  <si>
    <t>время финиша</t>
  </si>
  <si>
    <t>МЕДИЦИНА</t>
  </si>
  <si>
    <t>Навесная переправа с сопр.</t>
  </si>
  <si>
    <t>навесная переправа через реку</t>
  </si>
  <si>
    <t>ВРЕМЯ ОТСЕЧЕК</t>
  </si>
  <si>
    <t>5+</t>
  </si>
  <si>
    <t>БАСНЯ</t>
  </si>
  <si>
    <t>сн</t>
  </si>
  <si>
    <t>Доктор</t>
  </si>
  <si>
    <t>Бешенные ежики</t>
  </si>
  <si>
    <t>Я-Легенда</t>
  </si>
  <si>
    <t>ВОЛКИ К-Заделье</t>
  </si>
  <si>
    <t>Шерстобитова Елена</t>
  </si>
  <si>
    <t>Петрова Марина</t>
  </si>
  <si>
    <t>Сармакеев Антон</t>
  </si>
  <si>
    <t>Тронин Максим</t>
  </si>
  <si>
    <t>Зайцев Сергей</t>
  </si>
  <si>
    <t>Касимов Ринат</t>
  </si>
  <si>
    <t>Энтентеев Данис</t>
  </si>
  <si>
    <t>до 34</t>
  </si>
  <si>
    <t>Иванцов Евгенй</t>
  </si>
  <si>
    <t>Касимова Василя</t>
  </si>
  <si>
    <t>Ковлягин Вадим</t>
  </si>
  <si>
    <t>Замеров Сергей</t>
  </si>
  <si>
    <t>м вел.</t>
  </si>
  <si>
    <t>Белослудцева Зилия</t>
  </si>
  <si>
    <t>Перевощиков Иван</t>
  </si>
  <si>
    <t>Замерова Лиза</t>
  </si>
  <si>
    <t>после 34</t>
  </si>
  <si>
    <t>Масленников Виталий</t>
  </si>
  <si>
    <t>Волки</t>
  </si>
  <si>
    <t>Лекомцева Анасиасия</t>
  </si>
  <si>
    <t>Третьяков Яков</t>
  </si>
  <si>
    <t>Калинина Татьяна</t>
  </si>
  <si>
    <t>Ардашев Николай</t>
  </si>
  <si>
    <t>Касаткин Степан</t>
  </si>
  <si>
    <t>Корепанов Дмитрий</t>
  </si>
  <si>
    <t>Котлов Никита</t>
  </si>
  <si>
    <t>Корепанова Наталья</t>
  </si>
  <si>
    <t>Мамаева Катя</t>
  </si>
  <si>
    <t>Тютин Костя</t>
  </si>
  <si>
    <t>Захаров Иван</t>
  </si>
  <si>
    <t>Доктор смех</t>
  </si>
  <si>
    <t>Белослудцев Саша</t>
  </si>
  <si>
    <t>Гук Олег</t>
  </si>
  <si>
    <t>Лекомцева Катя</t>
  </si>
  <si>
    <t>Льеонтева Ирина</t>
  </si>
  <si>
    <t>Целоусова Кристина</t>
  </si>
  <si>
    <t>Баженов Максим</t>
  </si>
  <si>
    <t>Волков Алексей</t>
  </si>
  <si>
    <t>Чибышев Дмитрий</t>
  </si>
  <si>
    <t>Суставова Е</t>
  </si>
  <si>
    <t>Муханов Г</t>
  </si>
  <si>
    <t>Вверх</t>
  </si>
  <si>
    <t>Князева Евгения</t>
  </si>
  <si>
    <t>Лекомцева Ольга</t>
  </si>
  <si>
    <t>Штрафные баллы</t>
  </si>
  <si>
    <t>Конкурс тур эмблемы</t>
  </si>
  <si>
    <t>коэф. 0,5</t>
  </si>
  <si>
    <t>Маршрут выживания</t>
  </si>
  <si>
    <t>коэф .3</t>
  </si>
  <si>
    <t>Русских М.А</t>
  </si>
  <si>
    <t>итоговые баллы</t>
  </si>
  <si>
    <t>Белослудцева Крестина</t>
  </si>
  <si>
    <t>Ориентирование велосипед</t>
  </si>
  <si>
    <t>Пыхтеев В</t>
  </si>
  <si>
    <t>ДОКТОР СМЕХ</t>
  </si>
  <si>
    <t>ЛЕГЕНДЫ</t>
  </si>
  <si>
    <t>коэф 0,5</t>
  </si>
  <si>
    <t>викторина</t>
  </si>
  <si>
    <r>
      <rPr>
        <b/>
        <sz val="14"/>
        <rFont val="Arial"/>
        <family val="2"/>
      </rPr>
      <t xml:space="preserve"> Ориентирование    </t>
    </r>
    <r>
      <rPr>
        <b/>
        <sz val="10"/>
        <rFont val="Arial"/>
        <family val="2"/>
      </rPr>
      <t xml:space="preserve"> женщины старше 35</t>
    </r>
  </si>
  <si>
    <t>Гл. судья         А А Чирков</t>
  </si>
  <si>
    <t>Гл. секретарь    С.Н. Ашихмина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</si>
</sst>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[$-F400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name val="Symbol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9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18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18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2" borderId="13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wrapText="1"/>
    </xf>
    <xf numFmtId="0" fontId="12" fillId="32" borderId="1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40" borderId="16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41" borderId="23" xfId="0" applyFont="1" applyFill="1" applyBorder="1" applyAlignment="1">
      <alignment horizontal="center" wrapText="1"/>
    </xf>
    <xf numFmtId="0" fontId="1" fillId="41" borderId="24" xfId="0" applyFont="1" applyFill="1" applyBorder="1" applyAlignment="1">
      <alignment horizontal="center" wrapText="1"/>
    </xf>
    <xf numFmtId="0" fontId="1" fillId="41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19"/>
  <sheetViews>
    <sheetView tabSelected="1" zoomScalePageLayoutView="0" workbookViewId="0" topLeftCell="A7">
      <selection activeCell="K20" sqref="K20"/>
    </sheetView>
  </sheetViews>
  <sheetFormatPr defaultColWidth="9.140625" defaultRowHeight="12.75"/>
  <cols>
    <col min="1" max="1" width="3.57421875" style="0" customWidth="1"/>
    <col min="2" max="2" width="17.140625" style="0" customWidth="1"/>
    <col min="3" max="3" width="6.140625" style="0" customWidth="1"/>
    <col min="4" max="5" width="4.421875" style="0" customWidth="1"/>
    <col min="6" max="6" width="8.57421875" style="0" customWidth="1"/>
    <col min="7" max="7" width="5.140625" style="0" customWidth="1"/>
    <col min="8" max="8" width="6.28125" style="0" customWidth="1"/>
    <col min="9" max="12" width="6.421875" style="0" customWidth="1"/>
    <col min="13" max="13" width="7.28125" style="0" customWidth="1"/>
    <col min="14" max="14" width="4.57421875" style="0" customWidth="1"/>
    <col min="15" max="15" width="4.421875" style="0" customWidth="1"/>
    <col min="16" max="16" width="6.00390625" style="0" customWidth="1"/>
    <col min="17" max="17" width="8.00390625" style="0" customWidth="1"/>
    <col min="18" max="18" width="9.00390625" style="0" customWidth="1"/>
    <col min="19" max="19" width="7.28125" style="0" customWidth="1"/>
    <col min="20" max="20" width="8.421875" style="0" customWidth="1"/>
    <col min="21" max="21" width="9.00390625" style="0" customWidth="1"/>
    <col min="22" max="22" width="7.7109375" style="0" customWidth="1"/>
  </cols>
  <sheetData>
    <row r="1" spans="1:22" ht="32.25" customHeight="1">
      <c r="A1" s="93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3" spans="1:22" ht="12.75">
      <c r="A3" s="95" t="s">
        <v>68</v>
      </c>
      <c r="B3" s="95"/>
      <c r="C3" s="95"/>
      <c r="D3" s="95"/>
      <c r="E3" s="95"/>
      <c r="F3" s="95"/>
      <c r="U3" s="96" t="s">
        <v>3</v>
      </c>
      <c r="V3" s="96"/>
    </row>
    <row r="5" spans="1:22" ht="24.75" customHeight="1">
      <c r="A5" s="97" t="s">
        <v>0</v>
      </c>
      <c r="B5" s="97" t="s">
        <v>6</v>
      </c>
      <c r="C5" s="113" t="s">
        <v>89</v>
      </c>
      <c r="D5" s="114"/>
      <c r="E5" s="103" t="s">
        <v>90</v>
      </c>
      <c r="F5" s="109" t="s">
        <v>188</v>
      </c>
      <c r="G5" s="109"/>
      <c r="H5" s="99" t="s">
        <v>186</v>
      </c>
      <c r="I5" s="100"/>
      <c r="J5" s="110" t="s">
        <v>45</v>
      </c>
      <c r="K5" s="117" t="s">
        <v>81</v>
      </c>
      <c r="L5" s="118"/>
      <c r="M5" s="121" t="s">
        <v>79</v>
      </c>
      <c r="N5" s="119" t="s">
        <v>135</v>
      </c>
      <c r="O5" s="120"/>
      <c r="P5" s="119" t="s">
        <v>198</v>
      </c>
      <c r="Q5" s="120"/>
      <c r="R5" s="101" t="s">
        <v>15</v>
      </c>
      <c r="S5" s="107" t="s">
        <v>80</v>
      </c>
      <c r="T5" s="108"/>
      <c r="U5" s="105" t="s">
        <v>9</v>
      </c>
      <c r="V5" s="103" t="s">
        <v>2</v>
      </c>
    </row>
    <row r="6" spans="1:22" ht="38.25">
      <c r="A6" s="98"/>
      <c r="B6" s="98"/>
      <c r="C6" s="115"/>
      <c r="D6" s="116"/>
      <c r="E6" s="104"/>
      <c r="F6" s="66" t="s">
        <v>14</v>
      </c>
      <c r="G6" s="67" t="s">
        <v>189</v>
      </c>
      <c r="H6" s="68" t="s">
        <v>14</v>
      </c>
      <c r="I6" s="68" t="s">
        <v>187</v>
      </c>
      <c r="J6" s="111"/>
      <c r="K6" s="85" t="s">
        <v>14</v>
      </c>
      <c r="L6" s="85" t="s">
        <v>197</v>
      </c>
      <c r="M6" s="121"/>
      <c r="N6" s="86" t="s">
        <v>14</v>
      </c>
      <c r="O6" s="86" t="s">
        <v>187</v>
      </c>
      <c r="P6" s="86" t="s">
        <v>14</v>
      </c>
      <c r="Q6" s="86" t="s">
        <v>187</v>
      </c>
      <c r="R6" s="102"/>
      <c r="S6" s="65" t="s">
        <v>14</v>
      </c>
      <c r="T6" s="65" t="s">
        <v>24</v>
      </c>
      <c r="U6" s="106"/>
      <c r="V6" s="104"/>
    </row>
    <row r="7" spans="1:22" ht="25.5" customHeight="1">
      <c r="A7" s="1">
        <v>1</v>
      </c>
      <c r="B7" s="53" t="s">
        <v>100</v>
      </c>
      <c r="C7" s="91">
        <v>7</v>
      </c>
      <c r="D7" s="92"/>
      <c r="E7" s="23">
        <v>6</v>
      </c>
      <c r="F7" s="16">
        <v>4</v>
      </c>
      <c r="G7" s="16">
        <f>F7*3</f>
        <v>12</v>
      </c>
      <c r="H7" s="1">
        <v>4</v>
      </c>
      <c r="I7" s="16">
        <v>2</v>
      </c>
      <c r="J7" s="16">
        <v>6</v>
      </c>
      <c r="K7" s="16">
        <v>1</v>
      </c>
      <c r="L7" s="16">
        <f>K7*0.5</f>
        <v>0.5</v>
      </c>
      <c r="M7" s="16">
        <v>3</v>
      </c>
      <c r="N7" s="16">
        <v>7</v>
      </c>
      <c r="O7" s="16">
        <f>N7*0.5</f>
        <v>3.5</v>
      </c>
      <c r="P7" s="16">
        <v>8</v>
      </c>
      <c r="Q7" s="16">
        <f>P7*0.5</f>
        <v>4</v>
      </c>
      <c r="R7" s="16">
        <v>6</v>
      </c>
      <c r="S7" s="1">
        <v>1</v>
      </c>
      <c r="T7" s="16">
        <f>S7*2</f>
        <v>2</v>
      </c>
      <c r="U7" s="1">
        <f>C7+E7+G7+I7+J7+L7+M7+O7+Q7+R7+T7</f>
        <v>52</v>
      </c>
      <c r="V7" s="16">
        <v>4</v>
      </c>
    </row>
    <row r="8" spans="1:22" ht="25.5" customHeight="1">
      <c r="A8" s="1">
        <v>2</v>
      </c>
      <c r="B8" s="53" t="s">
        <v>101</v>
      </c>
      <c r="C8" s="91">
        <v>6</v>
      </c>
      <c r="D8" s="92"/>
      <c r="E8" s="23">
        <v>1</v>
      </c>
      <c r="F8" s="16">
        <v>8</v>
      </c>
      <c r="G8" s="16">
        <f aca="true" t="shared" si="0" ref="G8:G15">F8*3</f>
        <v>24</v>
      </c>
      <c r="H8" s="29">
        <v>1</v>
      </c>
      <c r="I8" s="16">
        <v>0.5</v>
      </c>
      <c r="J8" s="16">
        <v>3</v>
      </c>
      <c r="K8" s="16">
        <v>2</v>
      </c>
      <c r="L8" s="16">
        <f aca="true" t="shared" si="1" ref="L8:L15">K8*0.5</f>
        <v>1</v>
      </c>
      <c r="M8" s="16">
        <v>1</v>
      </c>
      <c r="N8" s="16">
        <v>1</v>
      </c>
      <c r="O8" s="16">
        <f aca="true" t="shared" si="2" ref="O8:O15">N8*0.5</f>
        <v>0.5</v>
      </c>
      <c r="P8" s="16">
        <v>7</v>
      </c>
      <c r="Q8" s="16">
        <f aca="true" t="shared" si="3" ref="Q8:Q15">P8*0.5</f>
        <v>3.5</v>
      </c>
      <c r="R8" s="16">
        <v>2</v>
      </c>
      <c r="S8" s="1">
        <v>6</v>
      </c>
      <c r="T8" s="16">
        <f aca="true" t="shared" si="4" ref="T8:T15">S8*2</f>
        <v>12</v>
      </c>
      <c r="U8" s="1">
        <f aca="true" t="shared" si="5" ref="U8:U15">C8+E8+G8+I8+J8+L8+M8+O8+Q8+R8+T8</f>
        <v>54.5</v>
      </c>
      <c r="V8" s="16">
        <v>5</v>
      </c>
    </row>
    <row r="9" spans="1:22" ht="25.5" customHeight="1">
      <c r="A9" s="1">
        <v>3</v>
      </c>
      <c r="B9" s="53" t="s">
        <v>75</v>
      </c>
      <c r="C9" s="91">
        <v>1</v>
      </c>
      <c r="D9" s="92"/>
      <c r="E9" s="23">
        <v>7</v>
      </c>
      <c r="F9" s="16">
        <v>7</v>
      </c>
      <c r="G9" s="16">
        <f t="shared" si="0"/>
        <v>21</v>
      </c>
      <c r="H9" s="1">
        <v>4</v>
      </c>
      <c r="I9" s="16">
        <v>2</v>
      </c>
      <c r="J9" s="16">
        <v>8</v>
      </c>
      <c r="K9" s="16">
        <v>1</v>
      </c>
      <c r="L9" s="16">
        <f t="shared" si="1"/>
        <v>0.5</v>
      </c>
      <c r="M9" s="16">
        <v>4</v>
      </c>
      <c r="N9" s="16">
        <v>6</v>
      </c>
      <c r="O9" s="16">
        <f t="shared" si="2"/>
        <v>3</v>
      </c>
      <c r="P9" s="16">
        <v>1</v>
      </c>
      <c r="Q9" s="16">
        <f t="shared" si="3"/>
        <v>0.5</v>
      </c>
      <c r="R9" s="16">
        <v>7</v>
      </c>
      <c r="S9" s="1">
        <v>7</v>
      </c>
      <c r="T9" s="16">
        <f t="shared" si="4"/>
        <v>14</v>
      </c>
      <c r="U9" s="1">
        <f t="shared" si="5"/>
        <v>68</v>
      </c>
      <c r="V9" s="16">
        <v>7</v>
      </c>
    </row>
    <row r="10" spans="1:22" ht="25.5" customHeight="1">
      <c r="A10" s="1">
        <v>4</v>
      </c>
      <c r="B10" s="53" t="s">
        <v>102</v>
      </c>
      <c r="C10" s="91">
        <v>8</v>
      </c>
      <c r="D10" s="92"/>
      <c r="E10" s="23">
        <v>9</v>
      </c>
      <c r="F10" s="16">
        <v>9</v>
      </c>
      <c r="G10" s="16">
        <f t="shared" si="0"/>
        <v>27</v>
      </c>
      <c r="H10" s="1">
        <v>4</v>
      </c>
      <c r="I10" s="16">
        <v>2</v>
      </c>
      <c r="J10" s="16">
        <v>4</v>
      </c>
      <c r="K10" s="16">
        <v>2</v>
      </c>
      <c r="L10" s="16">
        <f t="shared" si="1"/>
        <v>1</v>
      </c>
      <c r="M10" s="16">
        <v>9</v>
      </c>
      <c r="N10" s="16">
        <v>4</v>
      </c>
      <c r="O10" s="16">
        <f t="shared" si="2"/>
        <v>2</v>
      </c>
      <c r="P10" s="16">
        <v>5</v>
      </c>
      <c r="Q10" s="16">
        <f t="shared" si="3"/>
        <v>2.5</v>
      </c>
      <c r="R10" s="16">
        <v>9</v>
      </c>
      <c r="S10" s="1">
        <v>9</v>
      </c>
      <c r="T10" s="16">
        <f t="shared" si="4"/>
        <v>18</v>
      </c>
      <c r="U10" s="1">
        <f t="shared" si="5"/>
        <v>91.5</v>
      </c>
      <c r="V10" s="16">
        <v>9</v>
      </c>
    </row>
    <row r="11" spans="1:22" ht="25.5" customHeight="1">
      <c r="A11" s="1">
        <v>5</v>
      </c>
      <c r="B11" s="53" t="s">
        <v>103</v>
      </c>
      <c r="C11" s="91">
        <v>9</v>
      </c>
      <c r="D11" s="92"/>
      <c r="E11" s="23">
        <v>4</v>
      </c>
      <c r="F11" s="16">
        <v>2</v>
      </c>
      <c r="G11" s="16">
        <f t="shared" si="0"/>
        <v>6</v>
      </c>
      <c r="H11" s="1">
        <v>4</v>
      </c>
      <c r="I11" s="16">
        <v>2</v>
      </c>
      <c r="J11" s="16">
        <v>7</v>
      </c>
      <c r="K11" s="16">
        <v>1</v>
      </c>
      <c r="L11" s="16">
        <f t="shared" si="1"/>
        <v>0.5</v>
      </c>
      <c r="M11" s="16">
        <v>8</v>
      </c>
      <c r="N11" s="16">
        <v>3</v>
      </c>
      <c r="O11" s="16">
        <f t="shared" si="2"/>
        <v>1.5</v>
      </c>
      <c r="P11" s="16">
        <v>4</v>
      </c>
      <c r="Q11" s="16">
        <f t="shared" si="3"/>
        <v>2</v>
      </c>
      <c r="R11" s="16">
        <v>3</v>
      </c>
      <c r="S11" s="1">
        <v>4</v>
      </c>
      <c r="T11" s="16">
        <f t="shared" si="4"/>
        <v>8</v>
      </c>
      <c r="U11" s="1">
        <f t="shared" si="5"/>
        <v>51</v>
      </c>
      <c r="V11" s="16">
        <v>3</v>
      </c>
    </row>
    <row r="12" spans="1:22" ht="25.5" customHeight="1">
      <c r="A12" s="1">
        <v>6</v>
      </c>
      <c r="B12" s="53" t="s">
        <v>104</v>
      </c>
      <c r="C12" s="91">
        <v>2</v>
      </c>
      <c r="D12" s="92"/>
      <c r="E12" s="23">
        <v>3</v>
      </c>
      <c r="F12" s="16">
        <v>3</v>
      </c>
      <c r="G12" s="16">
        <f t="shared" si="0"/>
        <v>9</v>
      </c>
      <c r="H12" s="1">
        <v>4</v>
      </c>
      <c r="I12" s="16">
        <v>2</v>
      </c>
      <c r="J12" s="16">
        <v>5</v>
      </c>
      <c r="K12" s="16">
        <v>1</v>
      </c>
      <c r="L12" s="16">
        <f t="shared" si="1"/>
        <v>0.5</v>
      </c>
      <c r="M12" s="16">
        <v>5</v>
      </c>
      <c r="N12" s="16">
        <v>5</v>
      </c>
      <c r="O12" s="16">
        <f t="shared" si="2"/>
        <v>2.5</v>
      </c>
      <c r="P12" s="16">
        <v>9</v>
      </c>
      <c r="Q12" s="16">
        <f t="shared" si="3"/>
        <v>4.5</v>
      </c>
      <c r="R12" s="16">
        <v>4</v>
      </c>
      <c r="S12" s="1">
        <v>3</v>
      </c>
      <c r="T12" s="16">
        <f t="shared" si="4"/>
        <v>6</v>
      </c>
      <c r="U12" s="1">
        <f t="shared" si="5"/>
        <v>43.5</v>
      </c>
      <c r="V12" s="16">
        <v>2</v>
      </c>
    </row>
    <row r="13" spans="1:22" ht="25.5" customHeight="1">
      <c r="A13" s="1">
        <v>7</v>
      </c>
      <c r="B13" s="53" t="s">
        <v>31</v>
      </c>
      <c r="C13" s="91">
        <v>4</v>
      </c>
      <c r="D13" s="92"/>
      <c r="E13" s="23">
        <v>5</v>
      </c>
      <c r="F13" s="16">
        <v>5</v>
      </c>
      <c r="G13" s="16">
        <f t="shared" si="0"/>
        <v>15</v>
      </c>
      <c r="H13" s="29">
        <v>3</v>
      </c>
      <c r="I13" s="16">
        <v>1.5</v>
      </c>
      <c r="J13" s="16">
        <v>9</v>
      </c>
      <c r="K13" s="16">
        <v>1</v>
      </c>
      <c r="L13" s="16">
        <f t="shared" si="1"/>
        <v>0.5</v>
      </c>
      <c r="M13" s="16">
        <v>7</v>
      </c>
      <c r="N13" s="16">
        <v>9</v>
      </c>
      <c r="O13" s="16">
        <f t="shared" si="2"/>
        <v>4.5</v>
      </c>
      <c r="P13" s="16">
        <v>2</v>
      </c>
      <c r="Q13" s="16">
        <f t="shared" si="3"/>
        <v>1</v>
      </c>
      <c r="R13" s="16">
        <v>8</v>
      </c>
      <c r="S13" s="1">
        <v>8</v>
      </c>
      <c r="T13" s="16">
        <f t="shared" si="4"/>
        <v>16</v>
      </c>
      <c r="U13" s="1">
        <f t="shared" si="5"/>
        <v>71.5</v>
      </c>
      <c r="V13" s="16">
        <v>8</v>
      </c>
    </row>
    <row r="14" spans="1:22" ht="25.5" customHeight="1">
      <c r="A14" s="1">
        <v>8</v>
      </c>
      <c r="B14" s="53" t="s">
        <v>92</v>
      </c>
      <c r="C14" s="91">
        <v>3</v>
      </c>
      <c r="D14" s="92"/>
      <c r="E14" s="23">
        <v>2</v>
      </c>
      <c r="F14" s="16">
        <v>1</v>
      </c>
      <c r="G14" s="16">
        <f t="shared" si="0"/>
        <v>3</v>
      </c>
      <c r="H14" s="81">
        <v>2</v>
      </c>
      <c r="I14" s="16">
        <v>1</v>
      </c>
      <c r="J14" s="16">
        <v>2</v>
      </c>
      <c r="K14" s="16">
        <v>1</v>
      </c>
      <c r="L14" s="16">
        <f t="shared" si="1"/>
        <v>0.5</v>
      </c>
      <c r="M14" s="16">
        <v>6</v>
      </c>
      <c r="N14" s="16">
        <v>2</v>
      </c>
      <c r="O14" s="16">
        <f t="shared" si="2"/>
        <v>1</v>
      </c>
      <c r="P14" s="16">
        <v>6</v>
      </c>
      <c r="Q14" s="16">
        <f t="shared" si="3"/>
        <v>3</v>
      </c>
      <c r="R14" s="16">
        <v>1</v>
      </c>
      <c r="S14" s="1">
        <v>2</v>
      </c>
      <c r="T14" s="16">
        <f t="shared" si="4"/>
        <v>4</v>
      </c>
      <c r="U14" s="1">
        <f t="shared" si="5"/>
        <v>26.5</v>
      </c>
      <c r="V14" s="16">
        <v>1</v>
      </c>
    </row>
    <row r="15" spans="1:22" ht="25.5" customHeight="1">
      <c r="A15" s="1">
        <v>9</v>
      </c>
      <c r="B15" s="53" t="s">
        <v>105</v>
      </c>
      <c r="C15" s="91">
        <v>5</v>
      </c>
      <c r="D15" s="92"/>
      <c r="E15" s="23">
        <v>7</v>
      </c>
      <c r="F15" s="16">
        <v>6</v>
      </c>
      <c r="G15" s="16">
        <f t="shared" si="0"/>
        <v>18</v>
      </c>
      <c r="H15" s="1">
        <v>4</v>
      </c>
      <c r="I15" s="16">
        <v>2</v>
      </c>
      <c r="J15" s="16">
        <v>1</v>
      </c>
      <c r="K15" s="16">
        <v>1</v>
      </c>
      <c r="L15" s="16">
        <f t="shared" si="1"/>
        <v>0.5</v>
      </c>
      <c r="M15" s="16">
        <v>2</v>
      </c>
      <c r="N15" s="16">
        <v>8</v>
      </c>
      <c r="O15" s="16">
        <f t="shared" si="2"/>
        <v>4</v>
      </c>
      <c r="P15" s="16">
        <v>3</v>
      </c>
      <c r="Q15" s="16">
        <f t="shared" si="3"/>
        <v>1.5</v>
      </c>
      <c r="R15" s="16">
        <v>5</v>
      </c>
      <c r="S15" s="1">
        <v>5</v>
      </c>
      <c r="T15" s="16">
        <f t="shared" si="4"/>
        <v>10</v>
      </c>
      <c r="U15" s="1">
        <f t="shared" si="5"/>
        <v>56</v>
      </c>
      <c r="V15" s="16">
        <v>6</v>
      </c>
    </row>
    <row r="17" spans="1:6" ht="12.75">
      <c r="A17" s="112" t="s">
        <v>10</v>
      </c>
      <c r="B17" s="112"/>
      <c r="C17" s="10"/>
      <c r="D17" s="10"/>
      <c r="E17" s="10"/>
      <c r="F17" s="54" t="s">
        <v>77</v>
      </c>
    </row>
    <row r="19" spans="1:6" ht="12.75">
      <c r="A19" s="112" t="s">
        <v>11</v>
      </c>
      <c r="B19" s="112"/>
      <c r="C19" s="10"/>
      <c r="D19" s="10"/>
      <c r="E19" s="10"/>
      <c r="F19" s="55" t="s">
        <v>78</v>
      </c>
    </row>
  </sheetData>
  <sheetProtection/>
  <mergeCells count="29">
    <mergeCell ref="N5:O5"/>
    <mergeCell ref="P5:Q5"/>
    <mergeCell ref="M5:M6"/>
    <mergeCell ref="C10:D10"/>
    <mergeCell ref="C11:D11"/>
    <mergeCell ref="C7:D7"/>
    <mergeCell ref="E5:E6"/>
    <mergeCell ref="C5:D6"/>
    <mergeCell ref="K5:L5"/>
    <mergeCell ref="S5:T5"/>
    <mergeCell ref="F5:G5"/>
    <mergeCell ref="J5:J6"/>
    <mergeCell ref="A19:B19"/>
    <mergeCell ref="B5:B6"/>
    <mergeCell ref="C15:D15"/>
    <mergeCell ref="A17:B17"/>
    <mergeCell ref="C12:D12"/>
    <mergeCell ref="C14:D14"/>
    <mergeCell ref="C13:D13"/>
    <mergeCell ref="C8:D8"/>
    <mergeCell ref="C9:D9"/>
    <mergeCell ref="A1:V1"/>
    <mergeCell ref="A3:F3"/>
    <mergeCell ref="U3:V3"/>
    <mergeCell ref="A5:A6"/>
    <mergeCell ref="H5:I5"/>
    <mergeCell ref="R5:R6"/>
    <mergeCell ref="V5:V6"/>
    <mergeCell ref="U5:U6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B1:F36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7.421875" style="0" customWidth="1"/>
    <col min="2" max="2" width="4.28125" style="0" customWidth="1"/>
    <col min="3" max="3" width="27.57421875" style="0" customWidth="1"/>
    <col min="4" max="4" width="14.00390625" style="0" customWidth="1"/>
    <col min="5" max="5" width="11.8515625" style="0" customWidth="1"/>
    <col min="6" max="6" width="10.8515625" style="0" customWidth="1"/>
  </cols>
  <sheetData>
    <row r="1" spans="2:6" ht="40.5" customHeight="1">
      <c r="B1" s="135" t="s">
        <v>29</v>
      </c>
      <c r="C1" s="136"/>
      <c r="D1" s="136"/>
      <c r="E1" s="136"/>
      <c r="F1" s="136"/>
    </row>
    <row r="3" spans="2:6" ht="12.75">
      <c r="B3" s="95" t="s">
        <v>68</v>
      </c>
      <c r="C3" s="95"/>
      <c r="E3" s="142" t="s">
        <v>44</v>
      </c>
      <c r="F3" s="143"/>
    </row>
    <row r="5" spans="2:6" ht="25.5">
      <c r="B5" s="3" t="s">
        <v>0</v>
      </c>
      <c r="C5" s="37" t="s">
        <v>6</v>
      </c>
      <c r="D5" s="37" t="s">
        <v>21</v>
      </c>
      <c r="E5" s="37" t="s">
        <v>22</v>
      </c>
      <c r="F5" s="3" t="s">
        <v>2</v>
      </c>
    </row>
    <row r="6" spans="2:6" ht="12.75">
      <c r="B6" s="42"/>
      <c r="C6" s="47"/>
      <c r="D6" s="42">
        <v>54</v>
      </c>
      <c r="E6" s="38"/>
      <c r="F6" s="51"/>
    </row>
    <row r="7" spans="2:6" ht="12.75">
      <c r="B7" s="43">
        <v>1</v>
      </c>
      <c r="C7" s="48" t="s">
        <v>137</v>
      </c>
      <c r="D7" s="43">
        <v>158</v>
      </c>
      <c r="E7" s="39">
        <f>D6+D7+D8</f>
        <v>311</v>
      </c>
      <c r="F7" s="52">
        <v>6</v>
      </c>
    </row>
    <row r="8" spans="2:6" ht="12.75">
      <c r="B8" s="44"/>
      <c r="C8" s="43"/>
      <c r="D8" s="44">
        <v>99</v>
      </c>
      <c r="E8" s="40"/>
      <c r="F8" s="46"/>
    </row>
    <row r="9" spans="2:6" ht="12.75">
      <c r="B9" s="42"/>
      <c r="C9" s="47"/>
      <c r="D9" s="42">
        <v>128</v>
      </c>
      <c r="E9" s="38"/>
      <c r="F9" s="51"/>
    </row>
    <row r="10" spans="2:6" ht="12.75">
      <c r="B10" s="43">
        <v>2</v>
      </c>
      <c r="C10" s="48" t="s">
        <v>97</v>
      </c>
      <c r="D10" s="43">
        <v>87</v>
      </c>
      <c r="E10" s="39">
        <f>D9+D10+D11</f>
        <v>363</v>
      </c>
      <c r="F10" s="52">
        <v>3</v>
      </c>
    </row>
    <row r="11" spans="2:6" ht="12.75">
      <c r="B11" s="44"/>
      <c r="C11" s="43"/>
      <c r="D11" s="44">
        <v>148</v>
      </c>
      <c r="E11" s="40"/>
      <c r="F11" s="46"/>
    </row>
    <row r="12" spans="2:6" ht="12.75" customHeight="1">
      <c r="B12" s="42"/>
      <c r="C12" s="47"/>
      <c r="D12" s="42">
        <v>65</v>
      </c>
      <c r="E12" s="38"/>
      <c r="F12" s="51"/>
    </row>
    <row r="13" spans="2:6" ht="25.5">
      <c r="B13" s="43">
        <v>3</v>
      </c>
      <c r="C13" s="48" t="s">
        <v>71</v>
      </c>
      <c r="D13" s="43">
        <v>146</v>
      </c>
      <c r="E13" s="39">
        <f>D12+D13+D14</f>
        <v>278</v>
      </c>
      <c r="F13" s="52">
        <v>8</v>
      </c>
    </row>
    <row r="14" spans="2:6" ht="12.75">
      <c r="B14" s="44"/>
      <c r="C14" s="43"/>
      <c r="D14" s="44">
        <v>67</v>
      </c>
      <c r="E14" s="40"/>
      <c r="F14" s="46"/>
    </row>
    <row r="15" spans="2:6" ht="12.75">
      <c r="B15" s="42"/>
      <c r="C15" s="47"/>
      <c r="D15" s="42">
        <v>80</v>
      </c>
      <c r="E15" s="38"/>
      <c r="F15" s="51"/>
    </row>
    <row r="16" spans="2:6" ht="12.75">
      <c r="B16" s="43">
        <v>4</v>
      </c>
      <c r="C16" s="48" t="s">
        <v>138</v>
      </c>
      <c r="D16" s="43">
        <v>101</v>
      </c>
      <c r="E16" s="39">
        <f>D15+D16+D17</f>
        <v>337</v>
      </c>
      <c r="F16" s="52">
        <v>4</v>
      </c>
    </row>
    <row r="17" spans="2:6" ht="12.75">
      <c r="B17" s="44"/>
      <c r="C17" s="43"/>
      <c r="D17" s="44">
        <v>156</v>
      </c>
      <c r="E17" s="40"/>
      <c r="F17" s="46"/>
    </row>
    <row r="18" spans="2:6" ht="12.75" customHeight="1">
      <c r="B18" s="42"/>
      <c r="C18" s="47"/>
      <c r="D18" s="42">
        <v>95</v>
      </c>
      <c r="E18" s="38"/>
      <c r="F18" s="51"/>
    </row>
    <row r="19" spans="2:6" ht="12.75">
      <c r="B19" s="43">
        <v>5</v>
      </c>
      <c r="C19" s="48" t="s">
        <v>139</v>
      </c>
      <c r="D19" s="43">
        <v>96</v>
      </c>
      <c r="E19" s="39">
        <f>D18+D19+D20</f>
        <v>290</v>
      </c>
      <c r="F19" s="52">
        <v>7</v>
      </c>
    </row>
    <row r="20" spans="2:6" ht="12.75">
      <c r="B20" s="44"/>
      <c r="C20" s="43"/>
      <c r="D20" s="44">
        <v>99</v>
      </c>
      <c r="E20" s="39"/>
      <c r="F20" s="46"/>
    </row>
    <row r="21" spans="2:6" ht="12.75">
      <c r="B21" s="42"/>
      <c r="C21" s="47"/>
      <c r="D21" s="42">
        <v>67</v>
      </c>
      <c r="E21" s="38"/>
      <c r="F21" s="51"/>
    </row>
    <row r="22" spans="2:6" ht="12.75">
      <c r="B22" s="43">
        <v>6</v>
      </c>
      <c r="C22" s="48" t="s">
        <v>140</v>
      </c>
      <c r="D22" s="43">
        <v>142</v>
      </c>
      <c r="E22" s="39">
        <f>D21+D22+D23</f>
        <v>319</v>
      </c>
      <c r="F22" s="52">
        <v>5</v>
      </c>
    </row>
    <row r="23" spans="2:6" ht="12.75">
      <c r="B23" s="44"/>
      <c r="C23" s="43"/>
      <c r="D23" s="44">
        <v>110</v>
      </c>
      <c r="E23" s="40"/>
      <c r="F23" s="46"/>
    </row>
    <row r="24" spans="2:6" ht="12.75">
      <c r="B24" s="42"/>
      <c r="C24" s="47"/>
      <c r="D24" s="42">
        <v>73</v>
      </c>
      <c r="E24" s="39"/>
      <c r="F24" s="51"/>
    </row>
    <row r="25" spans="2:6" ht="12.75">
      <c r="B25" s="43">
        <v>7</v>
      </c>
      <c r="C25" s="48" t="s">
        <v>31</v>
      </c>
      <c r="D25" s="43">
        <v>89</v>
      </c>
      <c r="E25" s="39">
        <f>D24+D25+D26</f>
        <v>195</v>
      </c>
      <c r="F25" s="52">
        <v>9</v>
      </c>
    </row>
    <row r="26" spans="2:6" ht="12.75">
      <c r="B26" s="43"/>
      <c r="C26" s="43"/>
      <c r="D26" s="44">
        <v>33</v>
      </c>
      <c r="E26" s="40"/>
      <c r="F26" s="46"/>
    </row>
    <row r="27" spans="2:6" ht="12.75" customHeight="1">
      <c r="B27" s="38"/>
      <c r="C27" s="49"/>
      <c r="D27" s="42">
        <v>50</v>
      </c>
      <c r="E27" s="38"/>
      <c r="F27" s="51"/>
    </row>
    <row r="28" spans="2:6" ht="12.75">
      <c r="B28" s="39">
        <v>8</v>
      </c>
      <c r="C28" s="45" t="s">
        <v>111</v>
      </c>
      <c r="D28" s="43">
        <v>230</v>
      </c>
      <c r="E28" s="39">
        <f>D27+D28+D29</f>
        <v>401</v>
      </c>
      <c r="F28" s="52">
        <v>2</v>
      </c>
    </row>
    <row r="29" spans="2:6" ht="12.75">
      <c r="B29" s="40"/>
      <c r="C29" s="50"/>
      <c r="D29" s="44">
        <v>121</v>
      </c>
      <c r="E29" s="40"/>
      <c r="F29" s="46"/>
    </row>
    <row r="30" spans="2:6" ht="12.75" customHeight="1">
      <c r="B30" s="39"/>
      <c r="C30" s="48"/>
      <c r="D30" s="42">
        <v>118</v>
      </c>
      <c r="E30" s="38"/>
      <c r="F30" s="51"/>
    </row>
    <row r="31" spans="2:6" ht="12.75">
      <c r="B31" s="39">
        <v>9</v>
      </c>
      <c r="C31" s="43" t="s">
        <v>105</v>
      </c>
      <c r="D31" s="43">
        <v>207</v>
      </c>
      <c r="E31" s="39">
        <f>D30+D31+D32</f>
        <v>428</v>
      </c>
      <c r="F31" s="52">
        <v>1</v>
      </c>
    </row>
    <row r="32" spans="2:6" ht="12.75">
      <c r="B32" s="40"/>
      <c r="C32" s="44"/>
      <c r="D32" s="44">
        <v>103</v>
      </c>
      <c r="E32" s="40"/>
      <c r="F32" s="46"/>
    </row>
    <row r="34" spans="2:4" ht="12.75">
      <c r="B34" s="112" t="s">
        <v>10</v>
      </c>
      <c r="C34" s="112"/>
      <c r="D34" s="18" t="s">
        <v>77</v>
      </c>
    </row>
    <row r="36" spans="2:4" ht="12.75">
      <c r="B36" s="112" t="s">
        <v>11</v>
      </c>
      <c r="C36" s="112"/>
      <c r="D36" s="17" t="s">
        <v>78</v>
      </c>
    </row>
  </sheetData>
  <sheetProtection/>
  <mergeCells count="5">
    <mergeCell ref="B36:C36"/>
    <mergeCell ref="B1:F1"/>
    <mergeCell ref="B3:C3"/>
    <mergeCell ref="E3:F3"/>
    <mergeCell ref="B34:C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17"/>
  <sheetViews>
    <sheetView zoomScalePageLayoutView="0" workbookViewId="0" topLeftCell="A7">
      <selection activeCell="H11" sqref="H10:H11"/>
    </sheetView>
  </sheetViews>
  <sheetFormatPr defaultColWidth="9.140625" defaultRowHeight="12.75"/>
  <cols>
    <col min="1" max="1" width="4.8515625" style="0" customWidth="1"/>
    <col min="2" max="2" width="22.28125" style="0" customWidth="1"/>
    <col min="3" max="3" width="6.57421875" style="0" customWidth="1"/>
    <col min="4" max="4" width="6.421875" style="0" customWidth="1"/>
    <col min="5" max="6" width="5.7109375" style="0" customWidth="1"/>
    <col min="7" max="9" width="7.140625" style="0" customWidth="1"/>
    <col min="10" max="12" width="7.421875" style="0" customWidth="1"/>
    <col min="13" max="13" width="9.8515625" style="0" customWidth="1"/>
    <col min="15" max="15" width="8.57421875" style="0" customWidth="1"/>
    <col min="17" max="17" width="5.57421875" style="0" customWidth="1"/>
  </cols>
  <sheetData>
    <row r="1" spans="1:19" ht="36.75" customHeight="1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6"/>
      <c r="S1" s="6"/>
    </row>
    <row r="2" spans="1:12" ht="16.5" customHeight="1">
      <c r="A2" s="6"/>
      <c r="B2" s="6"/>
      <c r="C2" s="125" t="s">
        <v>32</v>
      </c>
      <c r="D2" s="125"/>
      <c r="E2" s="125"/>
      <c r="F2" s="125"/>
      <c r="G2" s="125"/>
      <c r="H2" s="125"/>
      <c r="I2" s="125"/>
      <c r="J2" s="125"/>
      <c r="K2" s="76"/>
      <c r="L2" s="76"/>
    </row>
    <row r="3" spans="1:19" ht="16.5" customHeight="1">
      <c r="A3" s="123" t="s">
        <v>68</v>
      </c>
      <c r="B3" s="123"/>
      <c r="C3" s="8"/>
      <c r="D3" s="8"/>
      <c r="E3" s="8"/>
      <c r="F3" s="8"/>
      <c r="G3" s="8"/>
      <c r="H3" s="8"/>
      <c r="I3" s="8"/>
      <c r="J3" s="8"/>
      <c r="K3" s="8"/>
      <c r="L3" s="8"/>
      <c r="M3" s="124" t="s">
        <v>44</v>
      </c>
      <c r="N3" s="124"/>
      <c r="O3" s="124"/>
      <c r="P3" s="124"/>
      <c r="Q3" s="124"/>
      <c r="R3" s="6"/>
      <c r="S3" s="6"/>
    </row>
    <row r="4" spans="1:19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5" spans="1:19" ht="84" customHeight="1">
      <c r="A5" s="3" t="s">
        <v>0</v>
      </c>
      <c r="B5" s="3" t="s">
        <v>6</v>
      </c>
      <c r="C5" s="90" t="s">
        <v>38</v>
      </c>
      <c r="D5" s="90" t="s">
        <v>33</v>
      </c>
      <c r="E5" s="90" t="s">
        <v>39</v>
      </c>
      <c r="F5" s="90" t="s">
        <v>40</v>
      </c>
      <c r="G5" s="90" t="s">
        <v>113</v>
      </c>
      <c r="H5" s="90" t="s">
        <v>114</v>
      </c>
      <c r="I5" s="7" t="s">
        <v>37</v>
      </c>
      <c r="J5" s="3" t="s">
        <v>41</v>
      </c>
      <c r="K5" s="3" t="s">
        <v>115</v>
      </c>
      <c r="L5" s="3" t="s">
        <v>127</v>
      </c>
      <c r="M5" s="7" t="s">
        <v>30</v>
      </c>
      <c r="N5" s="3" t="s">
        <v>12</v>
      </c>
      <c r="O5" s="3" t="s">
        <v>108</v>
      </c>
      <c r="P5" s="3" t="s">
        <v>116</v>
      </c>
      <c r="Q5" s="3" t="s">
        <v>2</v>
      </c>
      <c r="R5" s="4"/>
      <c r="S5" s="4"/>
    </row>
    <row r="6" spans="1:19" ht="25.5" customHeight="1">
      <c r="A6" s="1">
        <v>8</v>
      </c>
      <c r="B6" s="16" t="s">
        <v>111</v>
      </c>
      <c r="C6" s="1">
        <v>0</v>
      </c>
      <c r="D6" s="1">
        <v>0</v>
      </c>
      <c r="E6" s="1">
        <v>0</v>
      </c>
      <c r="F6" s="29">
        <v>2</v>
      </c>
      <c r="G6" s="1">
        <v>25</v>
      </c>
      <c r="H6" s="1">
        <v>0</v>
      </c>
      <c r="I6" s="21">
        <f>H6+G6+F6+E6+D6+C6</f>
        <v>27</v>
      </c>
      <c r="J6" s="20">
        <v>0.003125</v>
      </c>
      <c r="K6" s="20">
        <v>0.06944444444444443</v>
      </c>
      <c r="L6" s="20">
        <v>0.07711805555555555</v>
      </c>
      <c r="M6" s="20">
        <f aca="true" t="shared" si="0" ref="M6:M14">L6-K6</f>
        <v>0.007673611111111117</v>
      </c>
      <c r="N6" s="20">
        <f aca="true" t="shared" si="1" ref="N6:N14">M6+J6</f>
        <v>0.010798611111111116</v>
      </c>
      <c r="O6" s="20"/>
      <c r="P6" s="78">
        <v>15.33</v>
      </c>
      <c r="Q6" s="1">
        <v>1</v>
      </c>
      <c r="R6" s="4"/>
      <c r="S6" s="4"/>
    </row>
    <row r="7" spans="1:19" ht="25.5" customHeight="1">
      <c r="A7" s="1">
        <v>2</v>
      </c>
      <c r="B7" s="16" t="s">
        <v>107</v>
      </c>
      <c r="C7" s="1">
        <v>0</v>
      </c>
      <c r="D7" s="1">
        <v>0</v>
      </c>
      <c r="E7" s="1">
        <v>0</v>
      </c>
      <c r="F7" s="29">
        <v>0</v>
      </c>
      <c r="G7" s="1">
        <v>30</v>
      </c>
      <c r="H7" s="1">
        <v>4</v>
      </c>
      <c r="I7" s="21">
        <f>H7+G7+F7+E7+D7+C7</f>
        <v>34</v>
      </c>
      <c r="J7" s="20">
        <v>0.003935185185185186</v>
      </c>
      <c r="K7" s="20">
        <v>0.04097222222222222</v>
      </c>
      <c r="L7" s="20">
        <v>0.050833333333333335</v>
      </c>
      <c r="M7" s="20">
        <f t="shared" si="0"/>
        <v>0.009861111111111112</v>
      </c>
      <c r="N7" s="20">
        <f t="shared" si="1"/>
        <v>0.013796296296296298</v>
      </c>
      <c r="O7" s="20">
        <v>0.002777777777777778</v>
      </c>
      <c r="P7" s="78">
        <v>15.52</v>
      </c>
      <c r="Q7" s="1">
        <v>2</v>
      </c>
      <c r="R7" s="4"/>
      <c r="S7" s="4"/>
    </row>
    <row r="8" spans="1:19" ht="25.5" customHeight="1">
      <c r="A8" s="1">
        <v>5</v>
      </c>
      <c r="B8" s="16" t="s">
        <v>109</v>
      </c>
      <c r="C8" s="1">
        <v>5</v>
      </c>
      <c r="D8" s="1">
        <v>0</v>
      </c>
      <c r="E8" s="1">
        <v>5</v>
      </c>
      <c r="F8" s="29">
        <v>2</v>
      </c>
      <c r="G8" s="1">
        <v>20</v>
      </c>
      <c r="H8" s="1">
        <v>0</v>
      </c>
      <c r="I8" s="21">
        <f>H8+G8+F8+E8+D8+C8</f>
        <v>32</v>
      </c>
      <c r="J8" s="20">
        <v>0.0037037037037037034</v>
      </c>
      <c r="K8" s="20">
        <v>0.09097222222222222</v>
      </c>
      <c r="L8" s="20">
        <v>0.10503472222222222</v>
      </c>
      <c r="M8" s="20">
        <f t="shared" si="0"/>
        <v>0.014062500000000006</v>
      </c>
      <c r="N8" s="20">
        <f t="shared" si="1"/>
        <v>0.017766203703703708</v>
      </c>
      <c r="O8" s="20"/>
      <c r="P8" s="78">
        <v>25.35</v>
      </c>
      <c r="Q8" s="1">
        <v>3</v>
      </c>
      <c r="R8" s="4"/>
      <c r="S8" s="4"/>
    </row>
    <row r="9" spans="1:19" ht="25.5" customHeight="1">
      <c r="A9" s="1">
        <v>6</v>
      </c>
      <c r="B9" s="16" t="s">
        <v>110</v>
      </c>
      <c r="C9" s="1">
        <v>0</v>
      </c>
      <c r="D9" s="1">
        <v>5</v>
      </c>
      <c r="E9" s="1">
        <v>0</v>
      </c>
      <c r="F9" s="29">
        <v>6</v>
      </c>
      <c r="G9" s="1">
        <v>10</v>
      </c>
      <c r="H9" s="1">
        <v>0</v>
      </c>
      <c r="I9" s="21">
        <f>H9+G9+F9+E9+D9+C9</f>
        <v>21</v>
      </c>
      <c r="J9" s="20">
        <v>0.0024305555555555556</v>
      </c>
      <c r="K9" s="20">
        <v>0.015972222222222224</v>
      </c>
      <c r="L9" s="20">
        <v>0.03252314814814815</v>
      </c>
      <c r="M9" s="20">
        <f t="shared" si="0"/>
        <v>0.016550925925925924</v>
      </c>
      <c r="N9" s="20">
        <f t="shared" si="1"/>
        <v>0.01898148148148148</v>
      </c>
      <c r="O9" s="20"/>
      <c r="P9" s="78">
        <v>27.2</v>
      </c>
      <c r="Q9" s="1">
        <v>4</v>
      </c>
      <c r="R9" s="4"/>
      <c r="S9" s="4"/>
    </row>
    <row r="10" spans="1:19" ht="25.5" customHeight="1">
      <c r="A10" s="1">
        <v>9</v>
      </c>
      <c r="B10" s="16" t="s">
        <v>106</v>
      </c>
      <c r="C10" s="1">
        <v>2</v>
      </c>
      <c r="D10" s="1">
        <v>5</v>
      </c>
      <c r="E10" s="1">
        <v>0</v>
      </c>
      <c r="F10" s="29">
        <v>1</v>
      </c>
      <c r="G10" s="1">
        <v>5</v>
      </c>
      <c r="H10" s="1">
        <v>0</v>
      </c>
      <c r="I10" s="21">
        <f>H10+G10+F10+E10+D10+C10</f>
        <v>13</v>
      </c>
      <c r="J10" s="20">
        <v>0.0015046296296296294</v>
      </c>
      <c r="K10" s="20">
        <v>0.05277777777777778</v>
      </c>
      <c r="L10" s="20">
        <v>0.07060185185185185</v>
      </c>
      <c r="M10" s="20">
        <f t="shared" si="0"/>
        <v>0.01782407407407407</v>
      </c>
      <c r="N10" s="20">
        <f t="shared" si="1"/>
        <v>0.0193287037037037</v>
      </c>
      <c r="O10" s="20"/>
      <c r="P10" s="78">
        <v>27.5</v>
      </c>
      <c r="Q10" s="1">
        <v>5</v>
      </c>
      <c r="R10" s="4"/>
      <c r="S10" s="4"/>
    </row>
    <row r="11" spans="1:19" ht="25.5" customHeight="1">
      <c r="A11" s="1">
        <v>1</v>
      </c>
      <c r="B11" s="16" t="s">
        <v>112</v>
      </c>
      <c r="C11" s="1">
        <v>3</v>
      </c>
      <c r="D11" s="1">
        <v>7</v>
      </c>
      <c r="E11" s="1">
        <v>0</v>
      </c>
      <c r="F11" s="29">
        <v>2</v>
      </c>
      <c r="G11" s="1">
        <v>5</v>
      </c>
      <c r="H11" s="1">
        <v>0</v>
      </c>
      <c r="I11" s="77">
        <v>17</v>
      </c>
      <c r="J11" s="20">
        <v>0.001967592592592593</v>
      </c>
      <c r="K11" s="20">
        <v>0.10208333333333335</v>
      </c>
      <c r="L11" s="20">
        <v>0.12099537037037038</v>
      </c>
      <c r="M11" s="20">
        <f t="shared" si="0"/>
        <v>0.018912037037037033</v>
      </c>
      <c r="N11" s="20">
        <f t="shared" si="1"/>
        <v>0.020879629629629626</v>
      </c>
      <c r="O11" s="20"/>
      <c r="P11" s="78">
        <v>30.04</v>
      </c>
      <c r="Q11" s="1">
        <v>6</v>
      </c>
      <c r="R11" s="4"/>
      <c r="S11" s="4"/>
    </row>
    <row r="12" spans="1:19" ht="25.5" customHeight="1">
      <c r="A12" s="1">
        <v>3</v>
      </c>
      <c r="B12" s="16" t="s">
        <v>75</v>
      </c>
      <c r="C12" s="1">
        <v>0</v>
      </c>
      <c r="D12" s="1">
        <v>0</v>
      </c>
      <c r="E12" s="1">
        <v>2</v>
      </c>
      <c r="F12" s="29">
        <v>4</v>
      </c>
      <c r="G12" s="1">
        <v>15</v>
      </c>
      <c r="H12" s="1">
        <v>5</v>
      </c>
      <c r="I12" s="21">
        <f>H12+G12+F12+E12+D12+C12</f>
        <v>26</v>
      </c>
      <c r="J12" s="20">
        <v>0.003009259259259259</v>
      </c>
      <c r="K12" s="20">
        <v>0.07847222222222222</v>
      </c>
      <c r="L12" s="20">
        <v>0.09815972222222223</v>
      </c>
      <c r="M12" s="20">
        <f t="shared" si="0"/>
        <v>0.01968750000000001</v>
      </c>
      <c r="N12" s="20">
        <f t="shared" si="1"/>
        <v>0.02269675925925927</v>
      </c>
      <c r="O12" s="20">
        <v>0.001388888888888889</v>
      </c>
      <c r="P12" s="78">
        <v>30.41</v>
      </c>
      <c r="Q12" s="1">
        <v>7</v>
      </c>
      <c r="R12" s="4"/>
      <c r="S12" s="4"/>
    </row>
    <row r="13" spans="1:19" ht="25.5" customHeight="1">
      <c r="A13" s="1">
        <v>7</v>
      </c>
      <c r="B13" s="16" t="s">
        <v>31</v>
      </c>
      <c r="C13" s="1">
        <v>0</v>
      </c>
      <c r="D13" s="1">
        <v>0</v>
      </c>
      <c r="E13" s="1">
        <v>0</v>
      </c>
      <c r="F13" s="29">
        <v>9</v>
      </c>
      <c r="G13" s="1">
        <v>5</v>
      </c>
      <c r="H13" s="1">
        <v>0</v>
      </c>
      <c r="I13" s="21">
        <f>H13+G13+F13+E13+D13+C13</f>
        <v>14</v>
      </c>
      <c r="J13" s="20">
        <v>0.0016203703703703703</v>
      </c>
      <c r="K13" s="20">
        <v>0.027777777777777776</v>
      </c>
      <c r="L13" s="20">
        <v>0.048495370370370376</v>
      </c>
      <c r="M13" s="20">
        <f t="shared" si="0"/>
        <v>0.0207175925925926</v>
      </c>
      <c r="N13" s="20">
        <f t="shared" si="1"/>
        <v>0.02233796296296297</v>
      </c>
      <c r="O13" s="20"/>
      <c r="P13" s="78">
        <v>32.1</v>
      </c>
      <c r="Q13" s="1">
        <v>8</v>
      </c>
      <c r="R13" s="4"/>
      <c r="S13" s="4"/>
    </row>
    <row r="14" spans="1:19" ht="25.5" customHeight="1">
      <c r="A14" s="1">
        <v>4</v>
      </c>
      <c r="B14" s="16" t="s">
        <v>102</v>
      </c>
      <c r="C14" s="1">
        <v>0</v>
      </c>
      <c r="D14" s="1">
        <v>0</v>
      </c>
      <c r="E14" s="1">
        <v>0</v>
      </c>
      <c r="F14" s="29">
        <v>5</v>
      </c>
      <c r="G14" s="1">
        <v>15</v>
      </c>
      <c r="H14" s="1">
        <v>0</v>
      </c>
      <c r="I14" s="21">
        <f>H14+G14+F14+E14+D14+C14</f>
        <v>20</v>
      </c>
      <c r="J14" s="20">
        <v>0.002314814814814815</v>
      </c>
      <c r="K14" s="20">
        <v>0</v>
      </c>
      <c r="L14" s="20">
        <v>0.02241898148148148</v>
      </c>
      <c r="M14" s="20">
        <f t="shared" si="0"/>
        <v>0.02241898148148148</v>
      </c>
      <c r="N14" s="20">
        <f t="shared" si="1"/>
        <v>0.024733796296296295</v>
      </c>
      <c r="O14" s="20"/>
      <c r="P14" s="78">
        <v>35.37</v>
      </c>
      <c r="Q14" s="1">
        <v>9</v>
      </c>
      <c r="R14" s="4"/>
      <c r="S14" s="4"/>
    </row>
    <row r="15" spans="1:4" ht="12.75">
      <c r="A15" s="112" t="s">
        <v>10</v>
      </c>
      <c r="B15" s="112"/>
      <c r="C15" s="10"/>
      <c r="D15" s="10"/>
    </row>
    <row r="17" spans="1:4" ht="12.75">
      <c r="A17" s="112" t="s">
        <v>11</v>
      </c>
      <c r="B17" s="112"/>
      <c r="C17" s="10"/>
      <c r="D17" s="10"/>
    </row>
  </sheetData>
  <sheetProtection/>
  <mergeCells count="6">
    <mergeCell ref="A17:B17"/>
    <mergeCell ref="A1:Q1"/>
    <mergeCell ref="A3:B3"/>
    <mergeCell ref="M3:Q3"/>
    <mergeCell ref="A15:B15"/>
    <mergeCell ref="C2:J2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1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16.28125" style="0" customWidth="1"/>
    <col min="4" max="4" width="4.8515625" style="0" customWidth="1"/>
    <col min="5" max="5" width="5.28125" style="0" customWidth="1"/>
    <col min="6" max="6" width="5.421875" style="0" customWidth="1"/>
    <col min="7" max="8" width="4.8515625" style="0" customWidth="1"/>
    <col min="9" max="9" width="10.00390625" style="0" customWidth="1"/>
  </cols>
  <sheetData>
    <row r="1" spans="2:10" ht="29.25" customHeight="1">
      <c r="B1" s="93" t="s">
        <v>7</v>
      </c>
      <c r="C1" s="93"/>
      <c r="D1" s="93"/>
      <c r="E1" s="93"/>
      <c r="F1" s="93"/>
      <c r="G1" s="93"/>
      <c r="H1" s="93"/>
      <c r="I1" s="93"/>
      <c r="J1" s="93"/>
    </row>
    <row r="2" spans="2:10" ht="12.75" customHeight="1">
      <c r="B2" s="126" t="s">
        <v>68</v>
      </c>
      <c r="C2" s="126"/>
      <c r="D2" s="41"/>
      <c r="E2" s="41"/>
      <c r="F2" s="41"/>
      <c r="G2" s="41"/>
      <c r="H2" s="41"/>
      <c r="I2" s="127" t="s">
        <v>44</v>
      </c>
      <c r="J2" s="127"/>
    </row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27.75" customHeight="1">
      <c r="B4" s="3" t="s">
        <v>5</v>
      </c>
      <c r="C4" s="3" t="s">
        <v>6</v>
      </c>
      <c r="D4" s="128" t="s">
        <v>8</v>
      </c>
      <c r="E4" s="129"/>
      <c r="F4" s="129"/>
      <c r="G4" s="129"/>
      <c r="H4" s="129"/>
      <c r="I4" s="57" t="s">
        <v>13</v>
      </c>
      <c r="J4" s="56" t="s">
        <v>2</v>
      </c>
    </row>
    <row r="5" spans="2:10" ht="27.75" customHeight="1">
      <c r="B5" s="1">
        <v>1</v>
      </c>
      <c r="C5" s="53" t="s">
        <v>195</v>
      </c>
      <c r="D5" s="53">
        <v>1</v>
      </c>
      <c r="E5" s="53">
        <v>4</v>
      </c>
      <c r="F5" s="53">
        <v>3</v>
      </c>
      <c r="G5" s="53">
        <v>4</v>
      </c>
      <c r="H5" s="53">
        <v>3</v>
      </c>
      <c r="I5" s="44">
        <f aca="true" t="shared" si="0" ref="I5:I13">H5+G5+F5+E5+D5</f>
        <v>15</v>
      </c>
      <c r="J5" s="40">
        <v>1</v>
      </c>
    </row>
    <row r="6" spans="2:10" ht="25.5" customHeight="1">
      <c r="B6" s="1">
        <v>6</v>
      </c>
      <c r="C6" s="53" t="s">
        <v>159</v>
      </c>
      <c r="D6" s="53">
        <v>2</v>
      </c>
      <c r="E6" s="53">
        <v>3</v>
      </c>
      <c r="F6" s="53">
        <v>6</v>
      </c>
      <c r="G6" s="53">
        <v>7</v>
      </c>
      <c r="H6" s="53">
        <v>11</v>
      </c>
      <c r="I6" s="40">
        <f t="shared" si="0"/>
        <v>29</v>
      </c>
      <c r="J6" s="40">
        <v>3</v>
      </c>
    </row>
    <row r="7" spans="2:10" ht="25.5" customHeight="1">
      <c r="B7" s="1">
        <v>8</v>
      </c>
      <c r="C7" s="53" t="s">
        <v>92</v>
      </c>
      <c r="D7" s="53">
        <v>1</v>
      </c>
      <c r="E7" s="53">
        <v>2</v>
      </c>
      <c r="F7" s="53">
        <v>5</v>
      </c>
      <c r="G7" s="53">
        <v>11</v>
      </c>
      <c r="H7" s="53">
        <v>10</v>
      </c>
      <c r="I7" s="40">
        <f t="shared" si="0"/>
        <v>29</v>
      </c>
      <c r="J7" s="1">
        <v>2</v>
      </c>
    </row>
    <row r="8" spans="2:10" ht="25.5" customHeight="1">
      <c r="B8" s="1">
        <v>5</v>
      </c>
      <c r="C8" s="53" t="s">
        <v>196</v>
      </c>
      <c r="D8" s="53">
        <v>1</v>
      </c>
      <c r="E8" s="53">
        <v>5</v>
      </c>
      <c r="F8" s="53">
        <v>7</v>
      </c>
      <c r="G8" s="53">
        <v>13</v>
      </c>
      <c r="H8" s="53">
        <v>4</v>
      </c>
      <c r="I8" s="40">
        <f t="shared" si="0"/>
        <v>30</v>
      </c>
      <c r="J8" s="1">
        <v>4</v>
      </c>
    </row>
    <row r="9" spans="2:10" ht="25.5" customHeight="1">
      <c r="B9" s="1">
        <v>9</v>
      </c>
      <c r="C9" s="15" t="s">
        <v>182</v>
      </c>
      <c r="D9" s="15">
        <v>1</v>
      </c>
      <c r="E9" s="15">
        <v>2</v>
      </c>
      <c r="F9" s="15">
        <v>2</v>
      </c>
      <c r="G9" s="15">
        <v>14</v>
      </c>
      <c r="H9" s="15">
        <v>16</v>
      </c>
      <c r="I9" s="40">
        <f t="shared" si="0"/>
        <v>35</v>
      </c>
      <c r="J9" s="1">
        <v>5</v>
      </c>
    </row>
    <row r="10" spans="2:10" ht="25.5" customHeight="1">
      <c r="B10" s="1">
        <v>2</v>
      </c>
      <c r="C10" s="53" t="s">
        <v>107</v>
      </c>
      <c r="D10" s="53">
        <v>6</v>
      </c>
      <c r="E10" s="53">
        <v>8</v>
      </c>
      <c r="F10" s="53">
        <v>9</v>
      </c>
      <c r="G10" s="53">
        <v>13</v>
      </c>
      <c r="H10" s="53">
        <v>12</v>
      </c>
      <c r="I10" s="40">
        <f t="shared" si="0"/>
        <v>48</v>
      </c>
      <c r="J10" s="1">
        <v>6</v>
      </c>
    </row>
    <row r="11" spans="2:10" ht="25.5" customHeight="1">
      <c r="B11" s="1">
        <v>3</v>
      </c>
      <c r="C11" s="53" t="s">
        <v>75</v>
      </c>
      <c r="D11" s="53">
        <v>8</v>
      </c>
      <c r="E11" s="53">
        <v>9</v>
      </c>
      <c r="F11" s="53">
        <v>12</v>
      </c>
      <c r="G11" s="53">
        <v>14</v>
      </c>
      <c r="H11" s="53">
        <v>15</v>
      </c>
      <c r="I11" s="40">
        <f t="shared" si="0"/>
        <v>58</v>
      </c>
      <c r="J11" s="1">
        <v>7</v>
      </c>
    </row>
    <row r="12" spans="2:10" ht="25.5" customHeight="1">
      <c r="B12" s="1">
        <v>7</v>
      </c>
      <c r="C12" s="53" t="s">
        <v>31</v>
      </c>
      <c r="D12" s="53">
        <v>10</v>
      </c>
      <c r="E12" s="53">
        <v>3</v>
      </c>
      <c r="F12" s="53">
        <v>17</v>
      </c>
      <c r="G12" s="53">
        <v>18</v>
      </c>
      <c r="H12" s="53">
        <v>21</v>
      </c>
      <c r="I12" s="40">
        <f t="shared" si="0"/>
        <v>69</v>
      </c>
      <c r="J12" s="1">
        <v>8</v>
      </c>
    </row>
    <row r="13" spans="2:10" ht="25.5" customHeight="1">
      <c r="B13" s="1">
        <v>4</v>
      </c>
      <c r="C13" s="53" t="s">
        <v>138</v>
      </c>
      <c r="D13" s="53">
        <v>20</v>
      </c>
      <c r="E13" s="53">
        <v>16</v>
      </c>
      <c r="F13" s="53">
        <v>19</v>
      </c>
      <c r="G13" s="53">
        <v>15</v>
      </c>
      <c r="H13" s="53"/>
      <c r="I13" s="40">
        <f t="shared" si="0"/>
        <v>70</v>
      </c>
      <c r="J13" s="1">
        <v>9</v>
      </c>
    </row>
    <row r="14" spans="2:10" ht="25.5" customHeight="1">
      <c r="B14" s="3"/>
      <c r="C14" s="3"/>
      <c r="D14" s="3"/>
      <c r="E14" s="3"/>
      <c r="F14" s="3"/>
      <c r="G14" s="3"/>
      <c r="H14" s="3"/>
      <c r="I14" s="88"/>
      <c r="J14" s="89"/>
    </row>
    <row r="16" spans="2:9" ht="12.75">
      <c r="B16" s="112" t="s">
        <v>10</v>
      </c>
      <c r="C16" s="112"/>
      <c r="D16" s="10"/>
      <c r="E16" s="10"/>
      <c r="F16" s="10"/>
      <c r="G16" s="10"/>
      <c r="H16" s="10"/>
      <c r="I16" s="10"/>
    </row>
    <row r="18" spans="2:9" ht="12.75">
      <c r="B18" s="112" t="s">
        <v>11</v>
      </c>
      <c r="C18" s="112"/>
      <c r="D18" s="10"/>
      <c r="E18" s="10"/>
      <c r="F18" s="10"/>
      <c r="G18" s="10"/>
      <c r="H18" s="10"/>
      <c r="I18" s="10"/>
    </row>
  </sheetData>
  <sheetProtection/>
  <mergeCells count="6">
    <mergeCell ref="B18:C18"/>
    <mergeCell ref="B1:J1"/>
    <mergeCell ref="B2:C2"/>
    <mergeCell ref="I2:J2"/>
    <mergeCell ref="B16:C16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8515625" style="0" customWidth="1"/>
    <col min="2" max="2" width="25.00390625" style="0" customWidth="1"/>
    <col min="3" max="3" width="14.28125" style="0" customWidth="1"/>
    <col min="4" max="4" width="12.421875" style="0" customWidth="1"/>
  </cols>
  <sheetData>
    <row r="1" spans="2:4" ht="15.75">
      <c r="B1" s="130" t="s">
        <v>86</v>
      </c>
      <c r="C1" s="130"/>
      <c r="D1" s="130"/>
    </row>
    <row r="2" spans="1:8" ht="21.75" customHeight="1">
      <c r="A2" s="93" t="s">
        <v>91</v>
      </c>
      <c r="B2" s="93"/>
      <c r="C2" s="93"/>
      <c r="D2" s="61"/>
      <c r="E2" s="61"/>
      <c r="F2" s="61"/>
      <c r="G2" s="61"/>
      <c r="H2" s="61"/>
    </row>
    <row r="3" spans="1:8" ht="12.75">
      <c r="A3" s="126" t="s">
        <v>68</v>
      </c>
      <c r="B3" s="126"/>
      <c r="C3" s="41"/>
      <c r="D3" s="41"/>
      <c r="E3" s="41"/>
      <c r="F3" s="41"/>
      <c r="G3" s="127"/>
      <c r="H3" s="127"/>
    </row>
    <row r="4" spans="1:8" ht="12.75">
      <c r="A4" s="2"/>
      <c r="B4" s="2"/>
      <c r="C4" s="127" t="s">
        <v>44</v>
      </c>
      <c r="D4" s="127"/>
      <c r="E4" s="2"/>
      <c r="F4" s="2"/>
      <c r="G4" s="2"/>
      <c r="H4" s="2"/>
    </row>
    <row r="5" spans="1:4" ht="36">
      <c r="A5" s="69" t="s">
        <v>5</v>
      </c>
      <c r="B5" s="69" t="s">
        <v>6</v>
      </c>
      <c r="C5" s="70" t="s">
        <v>13</v>
      </c>
      <c r="D5" s="71" t="s">
        <v>2</v>
      </c>
    </row>
    <row r="6" spans="1:4" ht="18.75">
      <c r="A6" s="72">
        <v>1</v>
      </c>
      <c r="B6" s="73" t="s">
        <v>75</v>
      </c>
      <c r="C6" s="74">
        <v>35</v>
      </c>
      <c r="D6" s="74">
        <v>1</v>
      </c>
    </row>
    <row r="7" spans="1:4" ht="20.25" customHeight="1">
      <c r="A7" s="72">
        <v>2</v>
      </c>
      <c r="B7" s="73" t="s">
        <v>93</v>
      </c>
      <c r="C7" s="74">
        <v>34</v>
      </c>
      <c r="D7" s="74">
        <v>2</v>
      </c>
    </row>
    <row r="8" spans="1:4" ht="20.25" customHeight="1">
      <c r="A8" s="72">
        <v>3</v>
      </c>
      <c r="B8" s="73" t="s">
        <v>99</v>
      </c>
      <c r="C8" s="75">
        <v>33</v>
      </c>
      <c r="D8" s="75">
        <v>3</v>
      </c>
    </row>
    <row r="9" spans="1:4" ht="18.75" customHeight="1">
      <c r="A9" s="72">
        <v>4</v>
      </c>
      <c r="B9" s="73" t="s">
        <v>95</v>
      </c>
      <c r="C9" s="74">
        <v>31</v>
      </c>
      <c r="D9" s="74">
        <v>4</v>
      </c>
    </row>
    <row r="10" spans="1:4" ht="21" customHeight="1">
      <c r="A10" s="72">
        <v>5</v>
      </c>
      <c r="B10" s="73" t="s">
        <v>96</v>
      </c>
      <c r="C10" s="74">
        <v>29</v>
      </c>
      <c r="D10" s="74">
        <v>5</v>
      </c>
    </row>
    <row r="11" spans="1:4" ht="24" customHeight="1">
      <c r="A11" s="72">
        <v>6</v>
      </c>
      <c r="B11" s="73" t="s">
        <v>92</v>
      </c>
      <c r="C11" s="74">
        <v>26</v>
      </c>
      <c r="D11" s="74">
        <v>6</v>
      </c>
    </row>
    <row r="12" spans="1:4" ht="21" customHeight="1">
      <c r="A12" s="72">
        <v>7</v>
      </c>
      <c r="B12" s="73" t="s">
        <v>97</v>
      </c>
      <c r="C12" s="74">
        <v>25</v>
      </c>
      <c r="D12" s="74">
        <v>7</v>
      </c>
    </row>
    <row r="13" spans="1:4" ht="36.75" customHeight="1">
      <c r="A13" s="72">
        <v>8</v>
      </c>
      <c r="B13" s="73" t="s">
        <v>98</v>
      </c>
      <c r="C13" s="74">
        <v>21</v>
      </c>
      <c r="D13" s="74">
        <v>8</v>
      </c>
    </row>
    <row r="14" spans="1:4" ht="27.75" customHeight="1">
      <c r="A14" s="72">
        <v>9</v>
      </c>
      <c r="B14" s="73" t="s">
        <v>94</v>
      </c>
      <c r="C14" s="74">
        <v>18</v>
      </c>
      <c r="D14" s="74">
        <v>9</v>
      </c>
    </row>
    <row r="16" spans="1:7" ht="12.75">
      <c r="A16" s="112" t="s">
        <v>10</v>
      </c>
      <c r="B16" s="112"/>
      <c r="C16" s="10"/>
      <c r="D16" s="55" t="s">
        <v>77</v>
      </c>
      <c r="E16" s="10"/>
      <c r="F16" s="10"/>
      <c r="G16" s="10"/>
    </row>
    <row r="18" spans="1:7" ht="12.75">
      <c r="A18" s="112" t="s">
        <v>11</v>
      </c>
      <c r="B18" s="112"/>
      <c r="C18" s="10"/>
      <c r="D18" s="55" t="s">
        <v>78</v>
      </c>
      <c r="E18" s="10"/>
      <c r="F18" s="10"/>
      <c r="G18" s="10"/>
    </row>
  </sheetData>
  <sheetProtection/>
  <mergeCells count="7">
    <mergeCell ref="A18:B18"/>
    <mergeCell ref="A2:C2"/>
    <mergeCell ref="C4:D4"/>
    <mergeCell ref="B1:D1"/>
    <mergeCell ref="A3:B3"/>
    <mergeCell ref="G3:H3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7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4.140625" style="0" customWidth="1"/>
    <col min="2" max="2" width="21.140625" style="0" customWidth="1"/>
    <col min="3" max="3" width="14.28125" style="0" customWidth="1"/>
    <col min="4" max="4" width="14.7109375" style="0" customWidth="1"/>
    <col min="5" max="5" width="12.421875" style="0" customWidth="1"/>
    <col min="6" max="6" width="15.421875" style="0" customWidth="1"/>
    <col min="7" max="7" width="17.57421875" style="0" customWidth="1"/>
    <col min="8" max="8" width="12.7109375" style="0" customWidth="1"/>
    <col min="9" max="9" width="15.00390625" style="0" customWidth="1"/>
  </cols>
  <sheetData>
    <row r="1" spans="2:7" ht="18.75" customHeight="1">
      <c r="B1" s="62" t="s">
        <v>85</v>
      </c>
      <c r="C1" s="62"/>
      <c r="D1" s="62"/>
      <c r="E1" s="62"/>
      <c r="F1" s="62"/>
      <c r="G1" s="62"/>
    </row>
    <row r="2" spans="1:9" ht="19.5" customHeight="1">
      <c r="A2" s="93" t="s">
        <v>84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126" t="s">
        <v>68</v>
      </c>
      <c r="B3" s="126"/>
      <c r="C3" s="41"/>
      <c r="D3" s="41"/>
      <c r="E3" s="41"/>
      <c r="F3" s="41"/>
      <c r="G3" s="41"/>
      <c r="H3" s="127" t="s">
        <v>44</v>
      </c>
      <c r="I3" s="127"/>
    </row>
    <row r="4" spans="1:9" ht="38.25">
      <c r="A4" s="3" t="s">
        <v>5</v>
      </c>
      <c r="B4" s="3" t="s">
        <v>6</v>
      </c>
      <c r="C4" s="79" t="s">
        <v>118</v>
      </c>
      <c r="D4" s="79" t="s">
        <v>117</v>
      </c>
      <c r="E4" s="79" t="s">
        <v>119</v>
      </c>
      <c r="F4" s="79" t="s">
        <v>120</v>
      </c>
      <c r="G4" s="79" t="s">
        <v>121</v>
      </c>
      <c r="H4" s="57" t="s">
        <v>13</v>
      </c>
      <c r="I4" s="56" t="s">
        <v>2</v>
      </c>
    </row>
    <row r="5" spans="1:9" ht="43.5" customHeight="1">
      <c r="A5" s="1">
        <v>2</v>
      </c>
      <c r="B5" s="53" t="s">
        <v>107</v>
      </c>
      <c r="C5" s="83" t="s">
        <v>134</v>
      </c>
      <c r="D5" s="83">
        <v>5</v>
      </c>
      <c r="E5" s="83">
        <v>4.5</v>
      </c>
      <c r="F5" s="83">
        <v>5</v>
      </c>
      <c r="G5" s="83">
        <v>0</v>
      </c>
      <c r="H5" s="16">
        <v>19.5</v>
      </c>
      <c r="I5" s="16">
        <v>1</v>
      </c>
    </row>
    <row r="6" spans="1:9" ht="21" customHeight="1">
      <c r="A6" s="1">
        <v>1</v>
      </c>
      <c r="B6" s="53" t="s">
        <v>111</v>
      </c>
      <c r="C6" s="83">
        <v>5</v>
      </c>
      <c r="D6" s="83">
        <v>5</v>
      </c>
      <c r="E6" s="83">
        <v>4</v>
      </c>
      <c r="F6" s="83">
        <v>5</v>
      </c>
      <c r="G6" s="83">
        <v>0</v>
      </c>
      <c r="H6" s="16">
        <f aca="true" t="shared" si="0" ref="H6:H13">G6+F6+E6+D6+C6</f>
        <v>19</v>
      </c>
      <c r="I6" s="16">
        <v>2</v>
      </c>
    </row>
    <row r="7" spans="1:9" ht="20.25" customHeight="1">
      <c r="A7" s="1">
        <v>3</v>
      </c>
      <c r="B7" s="53" t="s">
        <v>109</v>
      </c>
      <c r="C7" s="83">
        <v>4</v>
      </c>
      <c r="D7" s="83">
        <v>5</v>
      </c>
      <c r="E7" s="83">
        <v>4.5</v>
      </c>
      <c r="F7" s="83">
        <v>5</v>
      </c>
      <c r="G7" s="83">
        <v>0</v>
      </c>
      <c r="H7" s="16">
        <f t="shared" si="0"/>
        <v>18.5</v>
      </c>
      <c r="I7" s="16">
        <v>3</v>
      </c>
    </row>
    <row r="8" spans="1:9" ht="30.75" customHeight="1">
      <c r="A8" s="1">
        <v>9</v>
      </c>
      <c r="B8" s="53" t="s">
        <v>102</v>
      </c>
      <c r="C8" s="84">
        <v>4</v>
      </c>
      <c r="D8" s="84">
        <v>5</v>
      </c>
      <c r="E8" s="84">
        <v>4</v>
      </c>
      <c r="F8" s="84">
        <v>5</v>
      </c>
      <c r="G8" s="84">
        <v>0</v>
      </c>
      <c r="H8" s="16">
        <f t="shared" si="0"/>
        <v>18</v>
      </c>
      <c r="I8" s="16">
        <v>4</v>
      </c>
    </row>
    <row r="9" spans="1:9" ht="24" customHeight="1">
      <c r="A9" s="1">
        <v>4</v>
      </c>
      <c r="B9" s="53" t="s">
        <v>110</v>
      </c>
      <c r="C9" s="83">
        <v>4</v>
      </c>
      <c r="D9" s="83">
        <v>4</v>
      </c>
      <c r="E9" s="83">
        <v>4</v>
      </c>
      <c r="F9" s="83">
        <v>5</v>
      </c>
      <c r="G9" s="83">
        <v>0</v>
      </c>
      <c r="H9" s="16">
        <f t="shared" si="0"/>
        <v>17</v>
      </c>
      <c r="I9" s="16">
        <v>5</v>
      </c>
    </row>
    <row r="10" spans="1:9" ht="24.75" customHeight="1">
      <c r="A10" s="1">
        <v>7</v>
      </c>
      <c r="B10" s="53" t="s">
        <v>75</v>
      </c>
      <c r="C10" s="83">
        <v>5</v>
      </c>
      <c r="D10" s="83">
        <v>4</v>
      </c>
      <c r="E10" s="83">
        <v>4</v>
      </c>
      <c r="F10" s="83">
        <v>3.5</v>
      </c>
      <c r="G10" s="83">
        <v>0</v>
      </c>
      <c r="H10" s="16">
        <f t="shared" si="0"/>
        <v>16.5</v>
      </c>
      <c r="I10" s="16">
        <v>6</v>
      </c>
    </row>
    <row r="11" spans="1:9" ht="25.5" customHeight="1">
      <c r="A11" s="1">
        <v>6</v>
      </c>
      <c r="B11" s="53" t="s">
        <v>112</v>
      </c>
      <c r="C11" s="83">
        <v>5</v>
      </c>
      <c r="D11" s="83">
        <v>5</v>
      </c>
      <c r="E11" s="83">
        <v>2</v>
      </c>
      <c r="F11" s="83">
        <v>4</v>
      </c>
      <c r="G11" s="83">
        <v>0</v>
      </c>
      <c r="H11" s="16">
        <f t="shared" si="0"/>
        <v>16</v>
      </c>
      <c r="I11" s="16">
        <v>7</v>
      </c>
    </row>
    <row r="12" spans="1:9" ht="26.25" customHeight="1">
      <c r="A12" s="1">
        <v>5</v>
      </c>
      <c r="B12" s="53" t="s">
        <v>106</v>
      </c>
      <c r="C12" s="83">
        <v>5</v>
      </c>
      <c r="D12" s="83">
        <v>3</v>
      </c>
      <c r="E12" s="83">
        <v>2</v>
      </c>
      <c r="F12" s="83">
        <v>2</v>
      </c>
      <c r="G12" s="83">
        <v>0</v>
      </c>
      <c r="H12" s="16">
        <f t="shared" si="0"/>
        <v>12</v>
      </c>
      <c r="I12" s="16">
        <v>8</v>
      </c>
    </row>
    <row r="13" spans="1:9" ht="26.25" customHeight="1">
      <c r="A13" s="1">
        <v>8</v>
      </c>
      <c r="B13" s="53" t="s">
        <v>31</v>
      </c>
      <c r="C13" s="83">
        <v>3</v>
      </c>
      <c r="D13" s="83">
        <v>3</v>
      </c>
      <c r="E13" s="83">
        <v>2</v>
      </c>
      <c r="F13" s="83">
        <v>2</v>
      </c>
      <c r="G13" s="83">
        <v>0</v>
      </c>
      <c r="H13" s="16">
        <f t="shared" si="0"/>
        <v>10</v>
      </c>
      <c r="I13" s="16">
        <v>9</v>
      </c>
    </row>
    <row r="15" spans="1:9" ht="12.75">
      <c r="A15" s="112" t="s">
        <v>10</v>
      </c>
      <c r="B15" s="112"/>
      <c r="C15" s="10"/>
      <c r="D15" s="10"/>
      <c r="E15" s="10"/>
      <c r="F15" s="10"/>
      <c r="G15" s="10"/>
      <c r="H15" s="10"/>
      <c r="I15" s="55"/>
    </row>
    <row r="17" spans="1:9" ht="12.75">
      <c r="A17" s="112" t="s">
        <v>11</v>
      </c>
      <c r="B17" s="112"/>
      <c r="C17" s="10"/>
      <c r="D17" s="10"/>
      <c r="E17" s="10"/>
      <c r="F17" s="10"/>
      <c r="G17" s="10"/>
      <c r="H17" s="10"/>
      <c r="I17" s="55"/>
    </row>
  </sheetData>
  <sheetProtection/>
  <mergeCells count="5">
    <mergeCell ref="A17:B17"/>
    <mergeCell ref="A2:I2"/>
    <mergeCell ref="A3:B3"/>
    <mergeCell ref="H3:I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D14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3.28125" style="0" customWidth="1"/>
    <col min="2" max="2" width="14.8515625" style="0" customWidth="1"/>
  </cols>
  <sheetData>
    <row r="2" spans="1:2" ht="22.5" customHeight="1">
      <c r="A2" s="93" t="s">
        <v>82</v>
      </c>
      <c r="B2" s="93"/>
    </row>
    <row r="3" spans="1:2" ht="12.75" customHeight="1">
      <c r="A3" s="126" t="s">
        <v>68</v>
      </c>
      <c r="B3" s="126"/>
    </row>
    <row r="4" spans="1:2" ht="12.75">
      <c r="A4" s="2"/>
      <c r="B4" s="2"/>
    </row>
    <row r="5" spans="1:4" ht="92.25" customHeight="1">
      <c r="A5" s="3" t="s">
        <v>5</v>
      </c>
      <c r="B5" s="3" t="s">
        <v>6</v>
      </c>
      <c r="C5" s="58" t="s">
        <v>185</v>
      </c>
      <c r="D5" s="59" t="s">
        <v>2</v>
      </c>
    </row>
    <row r="6" spans="1:4" ht="44.25" customHeight="1">
      <c r="A6" s="1">
        <v>1</v>
      </c>
      <c r="B6" s="60" t="s">
        <v>69</v>
      </c>
      <c r="C6" s="64"/>
      <c r="D6" s="63">
        <v>1</v>
      </c>
    </row>
    <row r="7" spans="1:4" ht="15.75">
      <c r="A7" s="1">
        <v>2</v>
      </c>
      <c r="B7" s="60" t="s">
        <v>70</v>
      </c>
      <c r="C7" s="64">
        <v>1</v>
      </c>
      <c r="D7" s="63">
        <v>2</v>
      </c>
    </row>
    <row r="8" spans="1:4" ht="15.75">
      <c r="A8" s="1">
        <v>3</v>
      </c>
      <c r="B8" s="60" t="s">
        <v>75</v>
      </c>
      <c r="C8" s="64"/>
      <c r="D8" s="63">
        <v>1</v>
      </c>
    </row>
    <row r="9" spans="1:4" ht="15.75">
      <c r="A9" s="1">
        <v>4</v>
      </c>
      <c r="B9" s="60" t="s">
        <v>72</v>
      </c>
      <c r="C9" s="64">
        <v>1</v>
      </c>
      <c r="D9" s="63">
        <v>2</v>
      </c>
    </row>
    <row r="10" spans="1:4" ht="15.75">
      <c r="A10" s="1">
        <v>5</v>
      </c>
      <c r="B10" s="60" t="s">
        <v>76</v>
      </c>
      <c r="C10" s="64"/>
      <c r="D10" s="63">
        <v>1</v>
      </c>
    </row>
    <row r="11" spans="1:4" ht="36.75" customHeight="1">
      <c r="A11" s="1">
        <v>6</v>
      </c>
      <c r="B11" s="60" t="s">
        <v>73</v>
      </c>
      <c r="C11" s="64"/>
      <c r="D11" s="63">
        <v>1</v>
      </c>
    </row>
    <row r="12" spans="1:4" ht="15.75">
      <c r="A12" s="1">
        <v>7</v>
      </c>
      <c r="B12" s="60" t="s">
        <v>31</v>
      </c>
      <c r="C12" s="64"/>
      <c r="D12" s="63">
        <v>1</v>
      </c>
    </row>
    <row r="13" spans="1:4" ht="15.75">
      <c r="A13" s="1">
        <v>8</v>
      </c>
      <c r="B13" s="60" t="s">
        <v>74</v>
      </c>
      <c r="C13" s="64"/>
      <c r="D13" s="63">
        <v>1</v>
      </c>
    </row>
    <row r="14" spans="1:4" ht="15.75">
      <c r="A14" s="1">
        <v>9</v>
      </c>
      <c r="B14" s="60" t="s">
        <v>83</v>
      </c>
      <c r="C14" s="64"/>
      <c r="D14" s="63">
        <v>1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B1:N33"/>
  <sheetViews>
    <sheetView zoomScalePageLayoutView="0" workbookViewId="0" topLeftCell="B22">
      <selection activeCell="M33" sqref="M32:M33"/>
    </sheetView>
  </sheetViews>
  <sheetFormatPr defaultColWidth="9.140625" defaultRowHeight="12.75"/>
  <cols>
    <col min="1" max="1" width="5.8515625" style="0" hidden="1" customWidth="1"/>
    <col min="2" max="2" width="4.8515625" style="0" customWidth="1"/>
    <col min="3" max="3" width="25.00390625" style="0" bestFit="1" customWidth="1"/>
    <col min="4" max="4" width="18.00390625" style="0" bestFit="1" customWidth="1"/>
    <col min="5" max="5" width="6.57421875" style="0" customWidth="1"/>
    <col min="6" max="6" width="9.00390625" style="0" customWidth="1"/>
    <col min="7" max="7" width="7.140625" style="0" bestFit="1" customWidth="1"/>
    <col min="9" max="9" width="10.140625" style="0" bestFit="1" customWidth="1"/>
    <col min="10" max="10" width="10.140625" style="0" customWidth="1"/>
    <col min="12" max="12" width="5.7109375" style="0" customWidth="1"/>
    <col min="13" max="13" width="5.28125" style="0" customWidth="1"/>
  </cols>
  <sheetData>
    <row r="1" spans="2:11" ht="12.75">
      <c r="B1" s="135" t="s">
        <v>26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23.2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2:11" ht="15.75">
      <c r="B4" s="137" t="s">
        <v>27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2:11" ht="12.75">
      <c r="B5" s="138" t="s">
        <v>68</v>
      </c>
      <c r="C5" s="138"/>
      <c r="D5" s="12"/>
      <c r="K5" s="22" t="s">
        <v>44</v>
      </c>
    </row>
    <row r="6" spans="2:11" ht="12.75">
      <c r="B6" s="133" t="s">
        <v>63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2:14" ht="25.5" customHeight="1">
      <c r="B7" s="3" t="s">
        <v>0</v>
      </c>
      <c r="C7" s="3" t="s">
        <v>4</v>
      </c>
      <c r="D7" s="3" t="s">
        <v>19</v>
      </c>
      <c r="E7" s="3" t="s">
        <v>5</v>
      </c>
      <c r="F7" s="3" t="s">
        <v>1</v>
      </c>
      <c r="G7" s="3" t="s">
        <v>37</v>
      </c>
      <c r="H7" s="3" t="s">
        <v>191</v>
      </c>
      <c r="I7" s="25" t="s">
        <v>16</v>
      </c>
      <c r="J7" s="25" t="s">
        <v>17</v>
      </c>
      <c r="K7" s="25" t="s">
        <v>18</v>
      </c>
      <c r="L7" s="3" t="s">
        <v>2</v>
      </c>
      <c r="M7" s="3" t="s">
        <v>46</v>
      </c>
      <c r="N7" s="3" t="s">
        <v>62</v>
      </c>
    </row>
    <row r="8" spans="2:14" ht="25.5" customHeight="1">
      <c r="B8" s="1">
        <v>1</v>
      </c>
      <c r="C8" s="15" t="s">
        <v>56</v>
      </c>
      <c r="D8" s="26" t="s">
        <v>95</v>
      </c>
      <c r="E8" s="1">
        <v>61</v>
      </c>
      <c r="F8" s="1">
        <v>30</v>
      </c>
      <c r="G8" s="1">
        <v>2</v>
      </c>
      <c r="H8" s="1">
        <v>28</v>
      </c>
      <c r="I8" s="19">
        <v>0.004166666666666667</v>
      </c>
      <c r="J8" s="19">
        <v>0.047337962962962964</v>
      </c>
      <c r="K8" s="20">
        <v>0.0431712962962963</v>
      </c>
      <c r="L8" s="1">
        <v>1</v>
      </c>
      <c r="M8" s="27" t="s">
        <v>148</v>
      </c>
      <c r="N8" s="33" t="s">
        <v>60</v>
      </c>
    </row>
    <row r="9" spans="2:14" ht="25.5" customHeight="1">
      <c r="B9" s="1">
        <v>2</v>
      </c>
      <c r="C9" s="15" t="s">
        <v>168</v>
      </c>
      <c r="D9" s="26" t="s">
        <v>92</v>
      </c>
      <c r="E9" s="1">
        <v>70</v>
      </c>
      <c r="F9" s="1">
        <v>27</v>
      </c>
      <c r="G9" s="1">
        <v>0</v>
      </c>
      <c r="H9" s="1">
        <v>27</v>
      </c>
      <c r="I9" s="19">
        <v>0.008333333333333333</v>
      </c>
      <c r="J9" s="19">
        <v>0.043541666666666666</v>
      </c>
      <c r="K9" s="19">
        <v>0.035208333333333335</v>
      </c>
      <c r="L9" s="1">
        <v>2</v>
      </c>
      <c r="M9" s="27" t="s">
        <v>148</v>
      </c>
      <c r="N9" s="33" t="s">
        <v>60</v>
      </c>
    </row>
    <row r="10" spans="2:14" ht="25.5" customHeight="1">
      <c r="B10" s="1">
        <v>1</v>
      </c>
      <c r="C10" s="15" t="s">
        <v>162</v>
      </c>
      <c r="D10" s="26" t="s">
        <v>159</v>
      </c>
      <c r="E10" s="1">
        <v>51</v>
      </c>
      <c r="F10" s="1">
        <v>27</v>
      </c>
      <c r="G10" s="1">
        <v>0</v>
      </c>
      <c r="H10" s="1">
        <v>27</v>
      </c>
      <c r="I10" s="19">
        <v>0.00625</v>
      </c>
      <c r="J10" s="19">
        <v>0.04402777777777778</v>
      </c>
      <c r="K10" s="19">
        <v>0.03777777777777778</v>
      </c>
      <c r="L10" s="1">
        <v>3</v>
      </c>
      <c r="M10" s="27" t="s">
        <v>148</v>
      </c>
      <c r="N10" s="33" t="s">
        <v>60</v>
      </c>
    </row>
    <row r="11" spans="2:14" ht="25.5" customHeight="1">
      <c r="B11" s="1">
        <v>1</v>
      </c>
      <c r="C11" s="11" t="s">
        <v>174</v>
      </c>
      <c r="D11" s="1" t="s">
        <v>171</v>
      </c>
      <c r="E11" s="1">
        <v>27</v>
      </c>
      <c r="F11" s="1">
        <v>27</v>
      </c>
      <c r="G11" s="1">
        <v>0</v>
      </c>
      <c r="H11" s="1">
        <v>27</v>
      </c>
      <c r="I11" s="19">
        <v>0.00625</v>
      </c>
      <c r="J11" s="19">
        <v>0.044085648148148145</v>
      </c>
      <c r="K11" s="19">
        <v>0.037835648148148146</v>
      </c>
      <c r="L11" s="1">
        <v>4</v>
      </c>
      <c r="M11" s="27" t="s">
        <v>148</v>
      </c>
      <c r="N11" s="33" t="s">
        <v>60</v>
      </c>
    </row>
    <row r="12" spans="2:14" ht="25.5" customHeight="1">
      <c r="B12" s="1">
        <v>1</v>
      </c>
      <c r="C12" s="27" t="s">
        <v>176</v>
      </c>
      <c r="D12" s="35" t="s">
        <v>95</v>
      </c>
      <c r="E12" s="29">
        <v>57</v>
      </c>
      <c r="F12" s="33">
        <v>27</v>
      </c>
      <c r="G12" s="1">
        <v>0</v>
      </c>
      <c r="H12" s="1">
        <v>27</v>
      </c>
      <c r="I12" s="30">
        <v>0.0020833333333333333</v>
      </c>
      <c r="J12" s="30">
        <v>0.04137731481481482</v>
      </c>
      <c r="K12" s="31">
        <v>0.039293981481481485</v>
      </c>
      <c r="L12" s="1">
        <v>5</v>
      </c>
      <c r="M12" s="27" t="s">
        <v>148</v>
      </c>
      <c r="N12" s="33" t="s">
        <v>60</v>
      </c>
    </row>
    <row r="13" spans="2:14" ht="25.5" customHeight="1">
      <c r="B13" s="1">
        <v>1</v>
      </c>
      <c r="C13" s="24" t="s">
        <v>192</v>
      </c>
      <c r="D13" s="33" t="s">
        <v>97</v>
      </c>
      <c r="E13" s="33">
        <v>96</v>
      </c>
      <c r="F13" s="33">
        <v>24</v>
      </c>
      <c r="G13" s="1">
        <v>0</v>
      </c>
      <c r="H13" s="1">
        <v>24</v>
      </c>
      <c r="I13" s="30">
        <v>0.004166666666666667</v>
      </c>
      <c r="J13" s="30">
        <v>0.04567129629629629</v>
      </c>
      <c r="K13" s="19">
        <v>0.04150462962962963</v>
      </c>
      <c r="L13" s="1">
        <v>6</v>
      </c>
      <c r="M13" s="27" t="s">
        <v>148</v>
      </c>
      <c r="N13" s="33" t="s">
        <v>60</v>
      </c>
    </row>
    <row r="14" spans="2:14" ht="25.5" customHeight="1">
      <c r="B14" s="1">
        <v>1</v>
      </c>
      <c r="C14" s="15" t="s">
        <v>160</v>
      </c>
      <c r="D14" s="26" t="s">
        <v>159</v>
      </c>
      <c r="E14" s="1">
        <v>47</v>
      </c>
      <c r="F14" s="1">
        <v>21</v>
      </c>
      <c r="G14" s="1">
        <v>0</v>
      </c>
      <c r="H14" s="1">
        <v>21</v>
      </c>
      <c r="I14" s="19">
        <v>0.0020833333333333333</v>
      </c>
      <c r="J14" s="19">
        <v>0.035277777777777776</v>
      </c>
      <c r="K14" s="20">
        <v>0.03319444444444444</v>
      </c>
      <c r="L14" s="1">
        <v>7</v>
      </c>
      <c r="M14" s="27" t="s">
        <v>148</v>
      </c>
      <c r="N14" s="33" t="s">
        <v>60</v>
      </c>
    </row>
    <row r="15" spans="2:14" ht="25.5" customHeight="1">
      <c r="B15" s="1">
        <v>1</v>
      </c>
      <c r="C15" s="24" t="s">
        <v>180</v>
      </c>
      <c r="D15" s="33" t="s">
        <v>97</v>
      </c>
      <c r="E15" s="33">
        <v>99</v>
      </c>
      <c r="F15" s="33">
        <v>21</v>
      </c>
      <c r="G15" s="1">
        <v>0</v>
      </c>
      <c r="H15" s="1">
        <v>21</v>
      </c>
      <c r="I15" s="19">
        <v>0.008333333333333333</v>
      </c>
      <c r="J15" s="30">
        <v>0.042951388888888886</v>
      </c>
      <c r="K15" s="19">
        <v>0.034618055555555555</v>
      </c>
      <c r="L15" s="1">
        <v>8</v>
      </c>
      <c r="M15" s="27" t="s">
        <v>148</v>
      </c>
      <c r="N15" s="33" t="s">
        <v>60</v>
      </c>
    </row>
    <row r="16" spans="2:14" ht="25.5" customHeight="1">
      <c r="B16" s="1">
        <v>1</v>
      </c>
      <c r="C16" s="15" t="s">
        <v>142</v>
      </c>
      <c r="D16" s="26" t="s">
        <v>75</v>
      </c>
      <c r="E16" s="1">
        <v>71</v>
      </c>
      <c r="F16" s="1">
        <v>21</v>
      </c>
      <c r="G16" s="1">
        <v>0</v>
      </c>
      <c r="H16" s="1">
        <v>21</v>
      </c>
      <c r="I16" s="19">
        <v>0.0020833333333333333</v>
      </c>
      <c r="J16" s="19">
        <v>0.04342592592592592</v>
      </c>
      <c r="K16" s="19">
        <v>0.04134259259259259</v>
      </c>
      <c r="L16" s="1">
        <v>9</v>
      </c>
      <c r="M16" s="27" t="s">
        <v>148</v>
      </c>
      <c r="N16" s="33" t="s">
        <v>60</v>
      </c>
    </row>
    <row r="17" spans="2:14" ht="25.5" customHeight="1">
      <c r="B17" s="1">
        <v>1</v>
      </c>
      <c r="C17" s="15" t="s">
        <v>156</v>
      </c>
      <c r="D17" s="26" t="s">
        <v>31</v>
      </c>
      <c r="E17" s="1">
        <v>86</v>
      </c>
      <c r="F17" s="1">
        <v>18</v>
      </c>
      <c r="G17" s="1">
        <v>0</v>
      </c>
      <c r="H17" s="1">
        <v>18</v>
      </c>
      <c r="I17" s="19">
        <v>0.008333333333333333</v>
      </c>
      <c r="J17" s="19">
        <v>0.03396990740740741</v>
      </c>
      <c r="K17" s="20">
        <v>0.025636574074074076</v>
      </c>
      <c r="L17" s="1">
        <v>10</v>
      </c>
      <c r="M17" s="27" t="s">
        <v>148</v>
      </c>
      <c r="N17" s="33" t="s">
        <v>60</v>
      </c>
    </row>
    <row r="18" spans="2:14" ht="25.5" customHeight="1">
      <c r="B18" s="1">
        <v>1</v>
      </c>
      <c r="C18" s="15" t="s">
        <v>167</v>
      </c>
      <c r="D18" s="26" t="s">
        <v>92</v>
      </c>
      <c r="E18" s="1">
        <v>65</v>
      </c>
      <c r="F18" s="1">
        <v>18</v>
      </c>
      <c r="G18" s="1">
        <v>0</v>
      </c>
      <c r="H18" s="1">
        <v>18</v>
      </c>
      <c r="I18" s="19">
        <v>0.00625</v>
      </c>
      <c r="J18" s="19">
        <v>0.04268518518518519</v>
      </c>
      <c r="K18" s="20">
        <v>0.03643518518518519</v>
      </c>
      <c r="L18" s="1">
        <v>11</v>
      </c>
      <c r="M18" s="27" t="s">
        <v>148</v>
      </c>
      <c r="N18" s="33" t="s">
        <v>60</v>
      </c>
    </row>
    <row r="19" spans="2:14" ht="25.5" customHeight="1">
      <c r="B19" s="1">
        <v>1</v>
      </c>
      <c r="C19" s="15" t="s">
        <v>141</v>
      </c>
      <c r="D19" s="26" t="s">
        <v>75</v>
      </c>
      <c r="E19" s="1">
        <v>79</v>
      </c>
      <c r="F19" s="1">
        <v>18</v>
      </c>
      <c r="G19" s="1">
        <v>1</v>
      </c>
      <c r="H19" s="1">
        <v>17</v>
      </c>
      <c r="I19" s="19">
        <v>0</v>
      </c>
      <c r="J19" s="19">
        <v>0.0427662037037037</v>
      </c>
      <c r="K19" s="19">
        <v>0.0427662037037037</v>
      </c>
      <c r="L19" s="1">
        <v>12</v>
      </c>
      <c r="M19" s="27" t="s">
        <v>148</v>
      </c>
      <c r="N19" s="33" t="s">
        <v>60</v>
      </c>
    </row>
    <row r="20" spans="2:14" ht="25.5" customHeight="1">
      <c r="B20" s="1">
        <v>1</v>
      </c>
      <c r="C20" s="24" t="s">
        <v>190</v>
      </c>
      <c r="D20" s="33" t="s">
        <v>97</v>
      </c>
      <c r="E20" s="33">
        <v>92</v>
      </c>
      <c r="F20" s="33">
        <v>18</v>
      </c>
      <c r="G20" s="1">
        <v>3</v>
      </c>
      <c r="H20" s="1">
        <v>15</v>
      </c>
      <c r="I20" s="19">
        <v>0.00625</v>
      </c>
      <c r="J20" s="30">
        <v>0.050486111111111114</v>
      </c>
      <c r="K20" s="19">
        <v>0.044236111111111115</v>
      </c>
      <c r="L20" s="1">
        <v>13</v>
      </c>
      <c r="M20" s="24" t="s">
        <v>148</v>
      </c>
      <c r="N20" s="33" t="s">
        <v>60</v>
      </c>
    </row>
    <row r="21" spans="2:14" ht="25.5" customHeight="1">
      <c r="B21" s="1">
        <v>1</v>
      </c>
      <c r="C21" s="24" t="s">
        <v>183</v>
      </c>
      <c r="D21" s="33" t="s">
        <v>182</v>
      </c>
      <c r="E21" s="33">
        <v>91</v>
      </c>
      <c r="F21" s="33">
        <v>15</v>
      </c>
      <c r="G21" s="1">
        <v>2</v>
      </c>
      <c r="H21" s="1">
        <v>13</v>
      </c>
      <c r="I21" s="19">
        <v>0.004166666666666667</v>
      </c>
      <c r="J21" s="30">
        <v>0.04747685185185185</v>
      </c>
      <c r="K21" s="19">
        <v>0.04331018518518519</v>
      </c>
      <c r="L21" s="1">
        <v>14</v>
      </c>
      <c r="M21" s="27" t="s">
        <v>148</v>
      </c>
      <c r="N21" s="33" t="s">
        <v>60</v>
      </c>
    </row>
    <row r="22" spans="2:14" ht="25.5" customHeight="1">
      <c r="B22" s="1">
        <v>1</v>
      </c>
      <c r="C22" s="27" t="s">
        <v>57</v>
      </c>
      <c r="D22" s="35" t="s">
        <v>138</v>
      </c>
      <c r="E22" s="29">
        <v>76</v>
      </c>
      <c r="F22" s="33">
        <v>6</v>
      </c>
      <c r="G22" s="1">
        <v>10</v>
      </c>
      <c r="H22" s="1">
        <v>-4</v>
      </c>
      <c r="I22" s="30">
        <v>0.00625</v>
      </c>
      <c r="J22" s="30">
        <v>0.05503472222222222</v>
      </c>
      <c r="K22" s="31">
        <v>0.04878472222222222</v>
      </c>
      <c r="L22" s="1">
        <v>15</v>
      </c>
      <c r="M22" s="27" t="s">
        <v>148</v>
      </c>
      <c r="N22" s="33" t="s">
        <v>60</v>
      </c>
    </row>
    <row r="23" spans="2:14" ht="25.5" customHeight="1">
      <c r="B23" s="1">
        <v>1</v>
      </c>
      <c r="C23" s="15" t="s">
        <v>150</v>
      </c>
      <c r="D23" s="26" t="s">
        <v>138</v>
      </c>
      <c r="E23" s="1">
        <v>80</v>
      </c>
      <c r="F23" s="1">
        <v>24</v>
      </c>
      <c r="G23" s="1">
        <v>31</v>
      </c>
      <c r="H23" s="1">
        <v>-7</v>
      </c>
      <c r="I23" s="19">
        <v>0.0020833333333333333</v>
      </c>
      <c r="J23" s="19">
        <v>0.06549768518518519</v>
      </c>
      <c r="K23" s="19">
        <v>0.06341435185185185</v>
      </c>
      <c r="L23" s="1">
        <v>16</v>
      </c>
      <c r="M23" s="27" t="s">
        <v>148</v>
      </c>
      <c r="N23" s="33" t="s">
        <v>60</v>
      </c>
    </row>
    <row r="24" spans="2:11" ht="66.75" customHeight="1">
      <c r="B24" s="131" t="s">
        <v>199</v>
      </c>
      <c r="C24" s="132"/>
      <c r="D24" s="132"/>
      <c r="E24" s="132"/>
      <c r="F24" s="132"/>
      <c r="G24" s="132"/>
      <c r="H24" s="132"/>
      <c r="I24" s="132"/>
      <c r="J24" s="132"/>
      <c r="K24" s="132"/>
    </row>
    <row r="25" spans="2:14" ht="25.5" customHeight="1">
      <c r="B25" s="3" t="s">
        <v>0</v>
      </c>
      <c r="C25" s="3" t="s">
        <v>4</v>
      </c>
      <c r="D25" s="3" t="s">
        <v>19</v>
      </c>
      <c r="E25" s="3" t="s">
        <v>5</v>
      </c>
      <c r="F25" s="3" t="s">
        <v>1</v>
      </c>
      <c r="G25" s="3" t="s">
        <v>37</v>
      </c>
      <c r="H25" s="3" t="s">
        <v>191</v>
      </c>
      <c r="I25" s="25" t="s">
        <v>16</v>
      </c>
      <c r="J25" s="25" t="s">
        <v>17</v>
      </c>
      <c r="K25" s="25" t="s">
        <v>18</v>
      </c>
      <c r="L25" s="3" t="s">
        <v>2</v>
      </c>
      <c r="M25" s="3" t="s">
        <v>46</v>
      </c>
      <c r="N25" s="3" t="s">
        <v>62</v>
      </c>
    </row>
    <row r="26" spans="2:14" ht="25.5" customHeight="1">
      <c r="B26" s="1">
        <v>8</v>
      </c>
      <c r="C26" s="15" t="s">
        <v>175</v>
      </c>
      <c r="D26" s="26" t="s">
        <v>171</v>
      </c>
      <c r="E26" s="1">
        <v>44</v>
      </c>
      <c r="F26" s="1">
        <v>27</v>
      </c>
      <c r="G26" s="1">
        <v>0</v>
      </c>
      <c r="H26" s="1">
        <v>27</v>
      </c>
      <c r="I26" s="19">
        <v>0.008333333333333333</v>
      </c>
      <c r="J26" s="19">
        <v>0.0440625</v>
      </c>
      <c r="K26" s="20">
        <v>0.035729166666666666</v>
      </c>
      <c r="L26" s="1">
        <v>1</v>
      </c>
      <c r="M26" s="24" t="s">
        <v>157</v>
      </c>
      <c r="N26" s="33" t="s">
        <v>60</v>
      </c>
    </row>
    <row r="27" spans="2:14" ht="25.5" customHeight="1">
      <c r="B27" s="1">
        <v>17</v>
      </c>
      <c r="C27" s="24" t="s">
        <v>184</v>
      </c>
      <c r="D27" s="33" t="s">
        <v>182</v>
      </c>
      <c r="E27" s="33">
        <v>137</v>
      </c>
      <c r="F27" s="33">
        <v>18</v>
      </c>
      <c r="G27" s="1">
        <v>0</v>
      </c>
      <c r="H27" s="1">
        <v>18</v>
      </c>
      <c r="I27" s="19">
        <v>0.0020833333333333333</v>
      </c>
      <c r="J27" s="30">
        <v>0.04038194444444444</v>
      </c>
      <c r="K27" s="19">
        <v>0.03829861111111111</v>
      </c>
      <c r="L27" s="33">
        <v>2</v>
      </c>
      <c r="M27" s="24" t="s">
        <v>157</v>
      </c>
      <c r="N27" s="33" t="s">
        <v>60</v>
      </c>
    </row>
    <row r="28" spans="2:14" ht="25.5" customHeight="1">
      <c r="B28" s="1">
        <v>29</v>
      </c>
      <c r="C28" s="15" t="s">
        <v>154</v>
      </c>
      <c r="D28" s="26" t="s">
        <v>31</v>
      </c>
      <c r="E28" s="1">
        <v>85</v>
      </c>
      <c r="F28" s="1">
        <v>18</v>
      </c>
      <c r="G28" s="1">
        <v>0</v>
      </c>
      <c r="H28" s="1">
        <v>18</v>
      </c>
      <c r="I28" s="19">
        <v>0.004166666666666667</v>
      </c>
      <c r="J28" s="19">
        <v>0.04570601851851852</v>
      </c>
      <c r="K28" s="19">
        <v>0.041539351851851855</v>
      </c>
      <c r="L28" s="1">
        <v>3</v>
      </c>
      <c r="M28" s="24" t="s">
        <v>157</v>
      </c>
      <c r="N28" s="33" t="s">
        <v>60</v>
      </c>
    </row>
    <row r="31" ht="12.75">
      <c r="D31" s="28" t="s">
        <v>200</v>
      </c>
    </row>
    <row r="33" ht="12.75">
      <c r="D33" s="28" t="s">
        <v>201</v>
      </c>
    </row>
  </sheetData>
  <sheetProtection/>
  <mergeCells count="5">
    <mergeCell ref="B24:K24"/>
    <mergeCell ref="B6:K6"/>
    <mergeCell ref="B1:K2"/>
    <mergeCell ref="B4:K4"/>
    <mergeCell ref="B5:C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B1:N46"/>
  <sheetViews>
    <sheetView zoomScalePageLayoutView="0" workbookViewId="0" topLeftCell="B25">
      <selection activeCell="L29" sqref="L29"/>
    </sheetView>
  </sheetViews>
  <sheetFormatPr defaultColWidth="9.140625" defaultRowHeight="12.75"/>
  <cols>
    <col min="1" max="1" width="5.8515625" style="0" hidden="1" customWidth="1"/>
    <col min="2" max="2" width="4.8515625" style="0" customWidth="1"/>
    <col min="3" max="3" width="20.140625" style="0" customWidth="1"/>
    <col min="4" max="4" width="18.00390625" style="0" bestFit="1" customWidth="1"/>
    <col min="5" max="5" width="5.28125" style="0" customWidth="1"/>
    <col min="6" max="6" width="8.140625" style="0" customWidth="1"/>
    <col min="7" max="7" width="7.140625" style="0" bestFit="1" customWidth="1"/>
    <col min="9" max="9" width="10.140625" style="0" bestFit="1" customWidth="1"/>
    <col min="10" max="10" width="7.57421875" style="0" customWidth="1"/>
  </cols>
  <sheetData>
    <row r="1" spans="2:10" ht="12.75">
      <c r="B1" s="135" t="s">
        <v>64</v>
      </c>
      <c r="C1" s="136"/>
      <c r="D1" s="136"/>
      <c r="E1" s="136"/>
      <c r="F1" s="136"/>
      <c r="G1" s="136"/>
      <c r="H1" s="136"/>
      <c r="I1" s="136"/>
      <c r="J1" s="136"/>
    </row>
    <row r="2" spans="2:10" ht="6.75" customHeight="1">
      <c r="B2" s="136"/>
      <c r="C2" s="136"/>
      <c r="D2" s="136"/>
      <c r="E2" s="136"/>
      <c r="F2" s="136"/>
      <c r="G2" s="136"/>
      <c r="H2" s="136"/>
      <c r="I2" s="136"/>
      <c r="J2" s="136"/>
    </row>
    <row r="3" spans="2:10" ht="12.75">
      <c r="B3" s="141" t="s">
        <v>36</v>
      </c>
      <c r="C3" s="141"/>
      <c r="D3" s="141"/>
      <c r="E3" s="141"/>
      <c r="F3" s="141"/>
      <c r="G3" s="141"/>
      <c r="H3" s="141"/>
      <c r="I3" s="141"/>
      <c r="J3" s="141"/>
    </row>
    <row r="4" spans="2:10" ht="12.75">
      <c r="B4" s="17"/>
      <c r="C4" s="17"/>
      <c r="D4" s="17"/>
      <c r="E4" s="17"/>
      <c r="F4" s="17"/>
      <c r="G4" s="17"/>
      <c r="H4" s="17"/>
      <c r="I4" s="17"/>
      <c r="J4" s="17"/>
    </row>
    <row r="5" spans="2:10" ht="15.75">
      <c r="B5" s="137" t="s">
        <v>67</v>
      </c>
      <c r="C5" s="137"/>
      <c r="D5" s="137"/>
      <c r="E5" s="137"/>
      <c r="F5" s="137"/>
      <c r="G5" s="137"/>
      <c r="H5" s="137"/>
      <c r="I5" s="137"/>
      <c r="J5" s="137"/>
    </row>
    <row r="6" spans="2:10" ht="12.75">
      <c r="B6" s="138" t="s">
        <v>68</v>
      </c>
      <c r="C6" s="138"/>
      <c r="D6" s="12"/>
      <c r="J6" s="22" t="s">
        <v>44</v>
      </c>
    </row>
    <row r="7" spans="2:10" ht="12.75">
      <c r="B7" s="139" t="s">
        <v>65</v>
      </c>
      <c r="C7" s="139"/>
      <c r="D7" s="139"/>
      <c r="E7" s="139"/>
      <c r="F7" s="139"/>
      <c r="G7" s="139"/>
      <c r="H7" s="139"/>
      <c r="I7" s="139"/>
      <c r="J7" s="139"/>
    </row>
    <row r="8" spans="2:14" ht="19.5" customHeight="1">
      <c r="B8" s="3" t="s">
        <v>0</v>
      </c>
      <c r="C8" s="3" t="s">
        <v>4</v>
      </c>
      <c r="D8" s="3" t="s">
        <v>19</v>
      </c>
      <c r="E8" s="3" t="s">
        <v>5</v>
      </c>
      <c r="F8" s="3" t="s">
        <v>1</v>
      </c>
      <c r="G8" s="3" t="s">
        <v>37</v>
      </c>
      <c r="H8" s="3" t="s">
        <v>191</v>
      </c>
      <c r="I8" s="25" t="s">
        <v>16</v>
      </c>
      <c r="J8" s="25" t="s">
        <v>17</v>
      </c>
      <c r="K8" s="25" t="s">
        <v>18</v>
      </c>
      <c r="L8" s="3" t="s">
        <v>2</v>
      </c>
      <c r="M8" s="3" t="s">
        <v>46</v>
      </c>
      <c r="N8" s="3" t="s">
        <v>62</v>
      </c>
    </row>
    <row r="9" spans="2:14" ht="19.5" customHeight="1">
      <c r="B9" s="1">
        <v>21</v>
      </c>
      <c r="C9" s="15" t="s">
        <v>169</v>
      </c>
      <c r="D9" s="26" t="s">
        <v>92</v>
      </c>
      <c r="E9" s="1">
        <v>66</v>
      </c>
      <c r="F9" s="1">
        <v>33</v>
      </c>
      <c r="G9" s="1">
        <v>0</v>
      </c>
      <c r="H9" s="1">
        <v>33</v>
      </c>
      <c r="I9" s="19">
        <v>0.010416666666666666</v>
      </c>
      <c r="J9" s="19">
        <v>0.04958333333333333</v>
      </c>
      <c r="K9" s="20">
        <v>0.03916666666666667</v>
      </c>
      <c r="L9" s="1">
        <v>1</v>
      </c>
      <c r="M9" s="27" t="s">
        <v>47</v>
      </c>
      <c r="N9" s="33" t="s">
        <v>61</v>
      </c>
    </row>
    <row r="10" spans="2:14" ht="19.5" customHeight="1">
      <c r="B10" s="1">
        <v>9</v>
      </c>
      <c r="C10" s="15" t="s">
        <v>164</v>
      </c>
      <c r="D10" s="26" t="s">
        <v>159</v>
      </c>
      <c r="E10" s="1">
        <v>56</v>
      </c>
      <c r="F10" s="1">
        <v>30</v>
      </c>
      <c r="G10" s="1">
        <v>0</v>
      </c>
      <c r="H10" s="1">
        <v>30</v>
      </c>
      <c r="I10" s="19">
        <v>0.010416666666666666</v>
      </c>
      <c r="J10" s="19">
        <v>0.04652777777777778</v>
      </c>
      <c r="K10" s="19">
        <v>0.036111111111111115</v>
      </c>
      <c r="L10" s="1">
        <v>2</v>
      </c>
      <c r="M10" s="27" t="s">
        <v>47</v>
      </c>
      <c r="N10" s="33" t="s">
        <v>61</v>
      </c>
    </row>
    <row r="11" spans="2:14" ht="19.5" customHeight="1">
      <c r="B11" s="1">
        <v>19</v>
      </c>
      <c r="C11" s="15" t="s">
        <v>173</v>
      </c>
      <c r="D11" s="26" t="s">
        <v>171</v>
      </c>
      <c r="E11" s="1">
        <v>29</v>
      </c>
      <c r="F11" s="1">
        <v>27</v>
      </c>
      <c r="G11" s="1">
        <v>0</v>
      </c>
      <c r="H11" s="1">
        <v>27</v>
      </c>
      <c r="I11" s="19">
        <v>0.004166666666666667</v>
      </c>
      <c r="J11" s="19">
        <v>0.04252314814814815</v>
      </c>
      <c r="K11" s="19">
        <v>0.038356481481481484</v>
      </c>
      <c r="L11" s="1">
        <v>3</v>
      </c>
      <c r="M11" s="27" t="s">
        <v>47</v>
      </c>
      <c r="N11" s="33" t="s">
        <v>61</v>
      </c>
    </row>
    <row r="12" spans="2:14" ht="19.5" customHeight="1">
      <c r="B12" s="1">
        <v>25</v>
      </c>
      <c r="C12" s="15" t="s">
        <v>170</v>
      </c>
      <c r="D12" s="26" t="s">
        <v>171</v>
      </c>
      <c r="E12" s="1">
        <v>8</v>
      </c>
      <c r="F12" s="1">
        <v>27</v>
      </c>
      <c r="G12" s="1">
        <v>0</v>
      </c>
      <c r="H12" s="1">
        <v>27</v>
      </c>
      <c r="I12" s="19">
        <v>0</v>
      </c>
      <c r="J12" s="19">
        <v>0.04113425925925926</v>
      </c>
      <c r="K12" s="20">
        <v>0.04113425925925926</v>
      </c>
      <c r="L12" s="1">
        <v>4</v>
      </c>
      <c r="M12" s="27" t="s">
        <v>47</v>
      </c>
      <c r="N12" s="33" t="s">
        <v>61</v>
      </c>
    </row>
    <row r="13" spans="2:14" ht="19.5" customHeight="1">
      <c r="B13" s="1">
        <v>31</v>
      </c>
      <c r="C13" s="15" t="s">
        <v>166</v>
      </c>
      <c r="D13" s="26" t="s">
        <v>92</v>
      </c>
      <c r="E13" s="1">
        <v>87</v>
      </c>
      <c r="F13" s="1">
        <v>27</v>
      </c>
      <c r="G13" s="1">
        <v>1</v>
      </c>
      <c r="H13" s="1">
        <v>26</v>
      </c>
      <c r="I13" s="19">
        <v>0.004166666666666667</v>
      </c>
      <c r="J13" s="19">
        <v>0.04652777777777778</v>
      </c>
      <c r="K13" s="19">
        <v>0.04236111111111111</v>
      </c>
      <c r="L13" s="1">
        <v>5</v>
      </c>
      <c r="M13" s="27" t="s">
        <v>47</v>
      </c>
      <c r="N13" s="33" t="s">
        <v>61</v>
      </c>
    </row>
    <row r="14" spans="2:14" ht="19.5" customHeight="1">
      <c r="B14" s="1">
        <v>32</v>
      </c>
      <c r="C14" s="15" t="s">
        <v>158</v>
      </c>
      <c r="D14" s="26" t="s">
        <v>159</v>
      </c>
      <c r="E14" s="1">
        <v>49</v>
      </c>
      <c r="F14" s="1">
        <v>27</v>
      </c>
      <c r="G14" s="1">
        <v>1</v>
      </c>
      <c r="H14" s="1">
        <v>26</v>
      </c>
      <c r="I14" s="19">
        <v>0</v>
      </c>
      <c r="J14" s="19">
        <v>0.04251157407407408</v>
      </c>
      <c r="K14" s="19">
        <v>0.04251157407407408</v>
      </c>
      <c r="L14" s="1">
        <v>6</v>
      </c>
      <c r="M14" s="27" t="s">
        <v>47</v>
      </c>
      <c r="N14" s="33" t="s">
        <v>61</v>
      </c>
    </row>
    <row r="15" spans="2:14" ht="19.5" customHeight="1">
      <c r="B15" s="1">
        <v>23</v>
      </c>
      <c r="C15" s="15" t="s">
        <v>179</v>
      </c>
      <c r="D15" s="26" t="s">
        <v>95</v>
      </c>
      <c r="E15" s="1">
        <v>69</v>
      </c>
      <c r="F15" s="1">
        <v>24</v>
      </c>
      <c r="G15" s="1">
        <v>0</v>
      </c>
      <c r="H15" s="1">
        <v>24</v>
      </c>
      <c r="I15" s="19">
        <v>0.010416666666666666</v>
      </c>
      <c r="J15" s="19">
        <v>0.05034722222222222</v>
      </c>
      <c r="K15" s="19">
        <v>0.03993055555555555</v>
      </c>
      <c r="L15" s="1">
        <v>7</v>
      </c>
      <c r="M15" s="27" t="s">
        <v>47</v>
      </c>
      <c r="N15" s="33" t="s">
        <v>61</v>
      </c>
    </row>
    <row r="16" spans="2:14" ht="12.75">
      <c r="B16" s="1">
        <v>3</v>
      </c>
      <c r="C16" s="15" t="s">
        <v>143</v>
      </c>
      <c r="D16" s="26" t="s">
        <v>75</v>
      </c>
      <c r="E16" s="1">
        <v>95</v>
      </c>
      <c r="F16" s="1">
        <v>21</v>
      </c>
      <c r="G16" s="1">
        <v>0</v>
      </c>
      <c r="H16" s="1">
        <v>21</v>
      </c>
      <c r="I16" s="19">
        <v>0.004166666666666667</v>
      </c>
      <c r="J16" s="19">
        <v>0.036273148148148145</v>
      </c>
      <c r="K16" s="19">
        <v>0.03210648148148148</v>
      </c>
      <c r="L16" s="1">
        <v>8</v>
      </c>
      <c r="M16" s="27" t="s">
        <v>47</v>
      </c>
      <c r="N16" s="33" t="s">
        <v>61</v>
      </c>
    </row>
    <row r="17" spans="2:14" ht="19.5" customHeight="1">
      <c r="B17" s="1">
        <v>30</v>
      </c>
      <c r="C17" s="24" t="s">
        <v>181</v>
      </c>
      <c r="D17" s="33" t="s">
        <v>97</v>
      </c>
      <c r="E17" s="33">
        <v>90</v>
      </c>
      <c r="F17" s="33">
        <v>21</v>
      </c>
      <c r="G17" s="1">
        <v>0</v>
      </c>
      <c r="H17" s="1">
        <v>21</v>
      </c>
      <c r="I17" s="19">
        <v>0.0020833333333333333</v>
      </c>
      <c r="J17" s="30">
        <v>0.0440162037037037</v>
      </c>
      <c r="K17" s="19">
        <v>0.04193287037037037</v>
      </c>
      <c r="L17" s="1">
        <v>9</v>
      </c>
      <c r="M17" s="27" t="s">
        <v>47</v>
      </c>
      <c r="N17" s="33" t="s">
        <v>61</v>
      </c>
    </row>
    <row r="18" spans="2:14" ht="19.5" customHeight="1">
      <c r="B18" s="1">
        <v>12</v>
      </c>
      <c r="C18" s="32" t="s">
        <v>165</v>
      </c>
      <c r="D18" s="36" t="s">
        <v>92</v>
      </c>
      <c r="E18" s="34">
        <v>60</v>
      </c>
      <c r="F18" s="33">
        <v>18</v>
      </c>
      <c r="G18" s="1">
        <v>0</v>
      </c>
      <c r="H18" s="1">
        <v>18</v>
      </c>
      <c r="I18" s="30">
        <v>0.0020833333333333333</v>
      </c>
      <c r="J18" s="30">
        <v>0.03886574074074074</v>
      </c>
      <c r="K18" s="31">
        <v>0.03678240740740741</v>
      </c>
      <c r="L18" s="1">
        <v>10</v>
      </c>
      <c r="M18" s="27" t="s">
        <v>47</v>
      </c>
      <c r="N18" s="33" t="s">
        <v>61</v>
      </c>
    </row>
    <row r="19" spans="2:14" ht="19.5" customHeight="1">
      <c r="B19" s="1">
        <v>16</v>
      </c>
      <c r="C19" s="15" t="s">
        <v>163</v>
      </c>
      <c r="D19" s="26" t="s">
        <v>159</v>
      </c>
      <c r="E19" s="1">
        <v>52</v>
      </c>
      <c r="F19" s="1">
        <v>18</v>
      </c>
      <c r="G19" s="1">
        <v>0</v>
      </c>
      <c r="H19" s="1">
        <v>18</v>
      </c>
      <c r="I19" s="19">
        <v>0.008333333333333333</v>
      </c>
      <c r="J19" s="19">
        <v>0.046412037037037036</v>
      </c>
      <c r="K19" s="19">
        <v>0.038078703703703705</v>
      </c>
      <c r="L19" s="1">
        <v>11</v>
      </c>
      <c r="M19" s="27" t="s">
        <v>47</v>
      </c>
      <c r="N19" s="33" t="s">
        <v>61</v>
      </c>
    </row>
    <row r="20" spans="2:14" ht="19.5" customHeight="1">
      <c r="B20" s="1">
        <v>37</v>
      </c>
      <c r="C20" s="15" t="s">
        <v>178</v>
      </c>
      <c r="D20" s="26" t="s">
        <v>95</v>
      </c>
      <c r="E20" s="1">
        <v>64</v>
      </c>
      <c r="F20" s="1">
        <v>21</v>
      </c>
      <c r="G20" s="1">
        <v>6</v>
      </c>
      <c r="H20" s="1">
        <v>15</v>
      </c>
      <c r="I20" s="19">
        <v>0.008333333333333333</v>
      </c>
      <c r="J20" s="19">
        <v>0.054224537037037036</v>
      </c>
      <c r="K20" s="20">
        <v>0.045891203703703705</v>
      </c>
      <c r="L20" s="1">
        <v>12</v>
      </c>
      <c r="M20" s="27" t="s">
        <v>47</v>
      </c>
      <c r="N20" s="33" t="s">
        <v>61</v>
      </c>
    </row>
    <row r="21" spans="2:14" ht="19.5" customHeight="1">
      <c r="B21" s="1">
        <v>2</v>
      </c>
      <c r="C21" s="15" t="s">
        <v>149</v>
      </c>
      <c r="D21" s="26" t="s">
        <v>75</v>
      </c>
      <c r="E21" s="1">
        <v>75</v>
      </c>
      <c r="F21" s="1">
        <v>12</v>
      </c>
      <c r="G21" s="1">
        <v>0</v>
      </c>
      <c r="H21" s="1">
        <v>12</v>
      </c>
      <c r="I21" s="19">
        <v>0.010416666666666666</v>
      </c>
      <c r="J21" s="19">
        <v>0.03665509259259259</v>
      </c>
      <c r="K21" s="19">
        <v>0.02623842592592593</v>
      </c>
      <c r="L21" s="1">
        <v>13</v>
      </c>
      <c r="M21" s="27" t="s">
        <v>47</v>
      </c>
      <c r="N21" s="33" t="s">
        <v>61</v>
      </c>
    </row>
    <row r="22" spans="2:14" ht="12.75">
      <c r="B22" s="1">
        <v>13</v>
      </c>
      <c r="C22" s="15" t="s">
        <v>145</v>
      </c>
      <c r="D22" s="26" t="s">
        <v>75</v>
      </c>
      <c r="E22" s="1">
        <v>73</v>
      </c>
      <c r="F22" s="1">
        <v>12</v>
      </c>
      <c r="G22" s="1">
        <v>0</v>
      </c>
      <c r="H22" s="1">
        <v>12</v>
      </c>
      <c r="I22" s="19">
        <v>0.008333333333333333</v>
      </c>
      <c r="J22" s="19">
        <v>0.04581018518518518</v>
      </c>
      <c r="K22" s="19">
        <v>0.03747685185185185</v>
      </c>
      <c r="L22" s="1">
        <v>14</v>
      </c>
      <c r="M22" s="27" t="s">
        <v>47</v>
      </c>
      <c r="N22" s="33" t="s">
        <v>61</v>
      </c>
    </row>
    <row r="23" spans="2:14" ht="12.75">
      <c r="B23" s="1">
        <v>43</v>
      </c>
      <c r="C23" s="24" t="s">
        <v>55</v>
      </c>
      <c r="D23" s="33" t="s">
        <v>182</v>
      </c>
      <c r="E23" s="33">
        <v>97</v>
      </c>
      <c r="F23" s="33">
        <v>21</v>
      </c>
      <c r="G23" s="1">
        <v>16</v>
      </c>
      <c r="H23" s="1">
        <v>5</v>
      </c>
      <c r="I23" s="19">
        <v>0</v>
      </c>
      <c r="J23" s="30">
        <v>0.053240740740740734</v>
      </c>
      <c r="K23" s="19">
        <v>0.053240740740740734</v>
      </c>
      <c r="L23" s="1">
        <v>15</v>
      </c>
      <c r="M23" s="27" t="s">
        <v>47</v>
      </c>
      <c r="N23" s="33" t="s">
        <v>61</v>
      </c>
    </row>
    <row r="24" spans="2:14" ht="19.5" customHeight="1">
      <c r="B24" s="1">
        <v>44</v>
      </c>
      <c r="C24" s="15" t="s">
        <v>151</v>
      </c>
      <c r="D24" s="26" t="s">
        <v>31</v>
      </c>
      <c r="E24" s="1">
        <v>78</v>
      </c>
      <c r="F24" s="1">
        <v>12</v>
      </c>
      <c r="G24" s="1">
        <v>18</v>
      </c>
      <c r="H24" s="1">
        <v>-6</v>
      </c>
      <c r="I24" s="19">
        <v>0</v>
      </c>
      <c r="J24" s="19">
        <v>0.05461805555555555</v>
      </c>
      <c r="K24" s="19">
        <v>0.05461805555555555</v>
      </c>
      <c r="L24" s="1">
        <v>16</v>
      </c>
      <c r="M24" s="27" t="s">
        <v>47</v>
      </c>
      <c r="N24" s="33" t="s">
        <v>61</v>
      </c>
    </row>
    <row r="25" spans="2:14" ht="19.5" customHeight="1">
      <c r="B25" s="1">
        <v>46</v>
      </c>
      <c r="C25" s="11" t="s">
        <v>58</v>
      </c>
      <c r="D25" s="1" t="s">
        <v>31</v>
      </c>
      <c r="E25" s="1">
        <v>81</v>
      </c>
      <c r="F25" s="1">
        <v>15</v>
      </c>
      <c r="G25" s="1">
        <v>21</v>
      </c>
      <c r="H25" s="1">
        <v>-6</v>
      </c>
      <c r="I25" s="19">
        <v>0.010416666666666666</v>
      </c>
      <c r="J25" s="19">
        <v>0.06700231481481482</v>
      </c>
      <c r="K25" s="19">
        <v>0.056585648148148156</v>
      </c>
      <c r="L25" s="1">
        <v>17</v>
      </c>
      <c r="M25" s="27" t="s">
        <v>47</v>
      </c>
      <c r="N25" s="33" t="s">
        <v>61</v>
      </c>
    </row>
    <row r="26" spans="2:14" ht="19.5" customHeight="1">
      <c r="B26" s="1">
        <v>42</v>
      </c>
      <c r="C26" s="32" t="s">
        <v>147</v>
      </c>
      <c r="D26" s="36" t="s">
        <v>138</v>
      </c>
      <c r="E26" s="33">
        <v>88</v>
      </c>
      <c r="F26" s="33">
        <v>6</v>
      </c>
      <c r="G26" s="1">
        <v>13</v>
      </c>
      <c r="H26" s="1">
        <v>-7</v>
      </c>
      <c r="I26" s="30">
        <v>0.004166666666666667</v>
      </c>
      <c r="J26" s="30">
        <v>0.05503472222222222</v>
      </c>
      <c r="K26" s="31">
        <v>0.050868055555555555</v>
      </c>
      <c r="L26" s="1">
        <v>18</v>
      </c>
      <c r="M26" s="27" t="s">
        <v>47</v>
      </c>
      <c r="N26" s="33" t="s">
        <v>61</v>
      </c>
    </row>
    <row r="27" spans="2:14" ht="19.5" customHeight="1">
      <c r="B27" s="1">
        <v>45</v>
      </c>
      <c r="C27" s="15" t="s">
        <v>146</v>
      </c>
      <c r="D27" s="26" t="s">
        <v>138</v>
      </c>
      <c r="E27" s="1">
        <v>94</v>
      </c>
      <c r="F27" s="33">
        <v>9</v>
      </c>
      <c r="G27" s="1">
        <v>19</v>
      </c>
      <c r="H27" s="1">
        <v>-10</v>
      </c>
      <c r="I27" s="19">
        <v>0</v>
      </c>
      <c r="J27" s="30">
        <v>0.05494212962962963</v>
      </c>
      <c r="K27" s="19">
        <v>0.05494212962962963</v>
      </c>
      <c r="L27" s="1">
        <v>19</v>
      </c>
      <c r="M27" s="27" t="s">
        <v>47</v>
      </c>
      <c r="N27" s="33" t="s">
        <v>61</v>
      </c>
    </row>
    <row r="28" spans="2:14" ht="19.5" customHeight="1">
      <c r="B28" s="1">
        <v>47</v>
      </c>
      <c r="C28" s="15" t="s">
        <v>152</v>
      </c>
      <c r="D28" s="26" t="s">
        <v>31</v>
      </c>
      <c r="E28" s="1">
        <v>89</v>
      </c>
      <c r="F28" s="1">
        <v>6</v>
      </c>
      <c r="G28" s="1">
        <v>24</v>
      </c>
      <c r="H28" s="1">
        <v>-18</v>
      </c>
      <c r="I28" s="19">
        <v>0.0020833333333333333</v>
      </c>
      <c r="J28" s="19">
        <v>0.06052083333333333</v>
      </c>
      <c r="K28" s="19">
        <v>0.0584375</v>
      </c>
      <c r="L28" s="1">
        <v>20</v>
      </c>
      <c r="M28" s="27" t="s">
        <v>47</v>
      </c>
      <c r="N28" s="33" t="s">
        <v>61</v>
      </c>
    </row>
    <row r="29" spans="2:10" ht="87.75" customHeight="1">
      <c r="B29" s="140" t="s">
        <v>66</v>
      </c>
      <c r="C29" s="140"/>
      <c r="D29" s="140"/>
      <c r="E29" s="140"/>
      <c r="F29" s="140"/>
      <c r="G29" s="140"/>
      <c r="H29" s="140"/>
      <c r="I29" s="140"/>
      <c r="J29" s="140"/>
    </row>
    <row r="30" spans="2:14" ht="31.5" customHeight="1">
      <c r="B30" s="3" t="s">
        <v>0</v>
      </c>
      <c r="C30" s="3" t="s">
        <v>4</v>
      </c>
      <c r="D30" s="3" t="s">
        <v>19</v>
      </c>
      <c r="E30" s="3" t="s">
        <v>5</v>
      </c>
      <c r="F30" s="3" t="s">
        <v>1</v>
      </c>
      <c r="G30" s="3" t="s">
        <v>37</v>
      </c>
      <c r="H30" s="3" t="s">
        <v>191</v>
      </c>
      <c r="I30" s="25" t="s">
        <v>16</v>
      </c>
      <c r="J30" s="25" t="s">
        <v>17</v>
      </c>
      <c r="K30" s="25" t="s">
        <v>18</v>
      </c>
      <c r="L30" s="3" t="s">
        <v>2</v>
      </c>
      <c r="M30" s="3" t="s">
        <v>46</v>
      </c>
      <c r="N30" s="3" t="s">
        <v>62</v>
      </c>
    </row>
    <row r="31" spans="2:14" ht="19.5" customHeight="1">
      <c r="B31" s="1">
        <v>4</v>
      </c>
      <c r="C31" s="24" t="s">
        <v>52</v>
      </c>
      <c r="D31" s="33" t="s">
        <v>182</v>
      </c>
      <c r="E31" s="33">
        <v>136</v>
      </c>
      <c r="F31" s="33">
        <v>30</v>
      </c>
      <c r="G31" s="1">
        <v>0</v>
      </c>
      <c r="H31" s="1">
        <v>30</v>
      </c>
      <c r="I31" s="19">
        <v>0.008333333333333333</v>
      </c>
      <c r="J31" s="30">
        <v>0.04146990740740741</v>
      </c>
      <c r="K31" s="19">
        <v>0.033136574074074075</v>
      </c>
      <c r="L31" s="33">
        <v>1</v>
      </c>
      <c r="M31" s="24" t="s">
        <v>48</v>
      </c>
      <c r="N31" s="33" t="s">
        <v>61</v>
      </c>
    </row>
    <row r="32" spans="2:14" ht="19.5" customHeight="1">
      <c r="B32" s="1">
        <v>18</v>
      </c>
      <c r="C32" s="24" t="s">
        <v>51</v>
      </c>
      <c r="D32" s="33" t="s">
        <v>182</v>
      </c>
      <c r="E32" s="33">
        <v>130</v>
      </c>
      <c r="F32" s="33">
        <v>27</v>
      </c>
      <c r="G32" s="1">
        <v>0</v>
      </c>
      <c r="H32" s="1">
        <v>27</v>
      </c>
      <c r="I32" s="30">
        <v>0.00625</v>
      </c>
      <c r="J32" s="30">
        <v>0.04457175925925926</v>
      </c>
      <c r="K32" s="19">
        <v>0.038321759259259264</v>
      </c>
      <c r="L32" s="33">
        <v>2</v>
      </c>
      <c r="M32" s="24" t="s">
        <v>48</v>
      </c>
      <c r="N32" s="33" t="s">
        <v>61</v>
      </c>
    </row>
    <row r="33" spans="2:14" ht="19.5" customHeight="1">
      <c r="B33" s="1">
        <v>26</v>
      </c>
      <c r="C33" s="15" t="s">
        <v>172</v>
      </c>
      <c r="D33" s="26" t="s">
        <v>171</v>
      </c>
      <c r="E33" s="1">
        <v>22</v>
      </c>
      <c r="F33" s="1">
        <v>21</v>
      </c>
      <c r="G33" s="1">
        <v>0</v>
      </c>
      <c r="H33" s="1">
        <v>21</v>
      </c>
      <c r="I33" s="19">
        <v>0.0020833333333333333</v>
      </c>
      <c r="J33" s="19">
        <v>0.04322916666666667</v>
      </c>
      <c r="K33" s="20">
        <v>0.04114583333333334</v>
      </c>
      <c r="L33" s="1">
        <v>3</v>
      </c>
      <c r="M33" s="24" t="s">
        <v>48</v>
      </c>
      <c r="N33" s="33" t="s">
        <v>61</v>
      </c>
    </row>
    <row r="34" spans="2:14" ht="12.75">
      <c r="B34" s="1">
        <v>38</v>
      </c>
      <c r="C34" s="15" t="s">
        <v>59</v>
      </c>
      <c r="D34" s="26" t="s">
        <v>95</v>
      </c>
      <c r="E34" s="1">
        <v>55</v>
      </c>
      <c r="F34" s="1">
        <v>12</v>
      </c>
      <c r="G34" s="1">
        <v>8</v>
      </c>
      <c r="H34" s="1">
        <v>4</v>
      </c>
      <c r="I34" s="19">
        <v>0</v>
      </c>
      <c r="J34" s="19">
        <v>0.04788194444444444</v>
      </c>
      <c r="K34" s="19">
        <v>0.04788194444444444</v>
      </c>
      <c r="L34" s="1">
        <v>4</v>
      </c>
      <c r="M34" s="24" t="s">
        <v>48</v>
      </c>
      <c r="N34" s="33" t="s">
        <v>61</v>
      </c>
    </row>
    <row r="35" ht="19.5" customHeight="1">
      <c r="B35" s="1">
        <v>50</v>
      </c>
    </row>
    <row r="36" ht="28.5" customHeight="1">
      <c r="E36" s="87" t="s">
        <v>193</v>
      </c>
    </row>
    <row r="37" spans="2:14" ht="38.25">
      <c r="B37" s="3" t="s">
        <v>0</v>
      </c>
      <c r="C37" s="3" t="s">
        <v>4</v>
      </c>
      <c r="D37" s="3" t="s">
        <v>19</v>
      </c>
      <c r="E37" s="3" t="s">
        <v>5</v>
      </c>
      <c r="F37" s="3" t="s">
        <v>1</v>
      </c>
      <c r="G37" s="3" t="s">
        <v>37</v>
      </c>
      <c r="H37" s="3" t="s">
        <v>191</v>
      </c>
      <c r="I37" s="25" t="s">
        <v>16</v>
      </c>
      <c r="J37" s="25" t="s">
        <v>17</v>
      </c>
      <c r="K37" s="25" t="s">
        <v>18</v>
      </c>
      <c r="L37" s="3" t="s">
        <v>2</v>
      </c>
      <c r="M37" s="3" t="s">
        <v>46</v>
      </c>
      <c r="N37" s="3" t="s">
        <v>62</v>
      </c>
    </row>
    <row r="38" spans="2:14" ht="12.75">
      <c r="B38" s="1">
        <v>11</v>
      </c>
      <c r="C38" s="27" t="s">
        <v>144</v>
      </c>
      <c r="D38" s="35" t="s">
        <v>75</v>
      </c>
      <c r="E38" s="33">
        <v>19</v>
      </c>
      <c r="F38" s="33">
        <v>15</v>
      </c>
      <c r="G38" s="1">
        <v>0</v>
      </c>
      <c r="H38" s="1">
        <v>15</v>
      </c>
      <c r="I38" s="30">
        <v>0.00625</v>
      </c>
      <c r="J38" s="30">
        <v>0.043020833333333335</v>
      </c>
      <c r="K38" s="31">
        <v>0.036770833333333336</v>
      </c>
      <c r="L38" s="1">
        <v>1</v>
      </c>
      <c r="M38" s="27"/>
      <c r="N38" s="33" t="s">
        <v>153</v>
      </c>
    </row>
    <row r="39" spans="2:14" ht="12.75">
      <c r="B39" s="1">
        <v>24</v>
      </c>
      <c r="C39" s="15" t="s">
        <v>161</v>
      </c>
      <c r="D39" s="26" t="s">
        <v>159</v>
      </c>
      <c r="E39" s="1">
        <v>50</v>
      </c>
      <c r="F39" s="1">
        <v>12</v>
      </c>
      <c r="G39" s="1">
        <v>0</v>
      </c>
      <c r="H39" s="1">
        <v>12</v>
      </c>
      <c r="I39" s="19">
        <v>0.004166666666666667</v>
      </c>
      <c r="J39" s="19">
        <v>0.044375</v>
      </c>
      <c r="K39" s="20">
        <v>0.04020833333333333</v>
      </c>
      <c r="L39" s="1">
        <v>2</v>
      </c>
      <c r="M39" s="27"/>
      <c r="N39" s="33" t="s">
        <v>153</v>
      </c>
    </row>
    <row r="40" spans="2:14" ht="12.75">
      <c r="B40" s="1">
        <v>39</v>
      </c>
      <c r="C40" s="15" t="s">
        <v>49</v>
      </c>
      <c r="D40" s="26" t="s">
        <v>92</v>
      </c>
      <c r="E40" s="1">
        <v>62</v>
      </c>
      <c r="F40" s="1">
        <v>15</v>
      </c>
      <c r="G40" s="1">
        <v>9</v>
      </c>
      <c r="H40" s="1">
        <v>6</v>
      </c>
      <c r="I40" s="19">
        <v>0</v>
      </c>
      <c r="J40" s="19">
        <v>0.048553240740740744</v>
      </c>
      <c r="K40" s="20">
        <v>0.048553240740740744</v>
      </c>
      <c r="L40" s="1">
        <v>3</v>
      </c>
      <c r="M40" s="27"/>
      <c r="N40" s="33" t="s">
        <v>153</v>
      </c>
    </row>
    <row r="41" spans="2:14" ht="12.75">
      <c r="B41" s="1">
        <v>36</v>
      </c>
      <c r="C41" s="15" t="s">
        <v>155</v>
      </c>
      <c r="D41" s="26" t="s">
        <v>31</v>
      </c>
      <c r="E41" s="1">
        <v>14</v>
      </c>
      <c r="F41" s="1">
        <v>6</v>
      </c>
      <c r="G41" s="1">
        <v>2</v>
      </c>
      <c r="H41" s="1">
        <v>4</v>
      </c>
      <c r="I41" s="19">
        <v>0.00625</v>
      </c>
      <c r="J41" s="19">
        <v>0.04996527777777778</v>
      </c>
      <c r="K41" s="19">
        <v>0.04371527777777778</v>
      </c>
      <c r="L41" s="1">
        <v>4</v>
      </c>
      <c r="M41" s="27"/>
      <c r="N41" s="33" t="s">
        <v>153</v>
      </c>
    </row>
    <row r="42" spans="3:14" ht="12.75">
      <c r="C42" s="24" t="s">
        <v>53</v>
      </c>
      <c r="D42" s="33" t="s">
        <v>182</v>
      </c>
      <c r="E42" s="33">
        <v>114</v>
      </c>
      <c r="F42" s="33">
        <v>33</v>
      </c>
      <c r="G42" s="1">
        <v>30</v>
      </c>
      <c r="H42" s="1">
        <v>3</v>
      </c>
      <c r="I42" s="19">
        <v>0.010416666666666666</v>
      </c>
      <c r="J42" s="30">
        <v>0.07355324074074074</v>
      </c>
      <c r="K42" s="19">
        <v>0.06313657407407407</v>
      </c>
      <c r="L42" s="33">
        <v>5</v>
      </c>
      <c r="M42" s="24"/>
      <c r="N42" s="33" t="s">
        <v>61</v>
      </c>
    </row>
    <row r="43" spans="2:14" ht="12.75">
      <c r="B43" s="1">
        <v>52</v>
      </c>
      <c r="C43" s="15" t="s">
        <v>54</v>
      </c>
      <c r="D43" s="26" t="s">
        <v>171</v>
      </c>
      <c r="E43" s="1">
        <v>46</v>
      </c>
      <c r="F43" s="1">
        <v>33</v>
      </c>
      <c r="G43" s="1">
        <v>39</v>
      </c>
      <c r="H43" s="1">
        <v>-6</v>
      </c>
      <c r="I43" s="19">
        <v>0.010416666666666666</v>
      </c>
      <c r="J43" s="19">
        <v>0.07962962962962962</v>
      </c>
      <c r="K43" s="20">
        <v>0.06921296296296295</v>
      </c>
      <c r="L43" s="1">
        <v>7</v>
      </c>
      <c r="M43" s="27"/>
      <c r="N43" s="33" t="s">
        <v>153</v>
      </c>
    </row>
    <row r="44" spans="2:14" ht="12.75">
      <c r="B44" s="1">
        <v>49</v>
      </c>
      <c r="C44" s="15" t="s">
        <v>50</v>
      </c>
      <c r="D44" s="26" t="s">
        <v>138</v>
      </c>
      <c r="E44" s="1">
        <v>77</v>
      </c>
      <c r="F44" s="1">
        <v>12</v>
      </c>
      <c r="G44" s="1">
        <v>27</v>
      </c>
      <c r="H44" s="1">
        <v>-15</v>
      </c>
      <c r="I44" s="19">
        <v>0.008333333333333333</v>
      </c>
      <c r="J44" s="19">
        <v>0.06909722222222221</v>
      </c>
      <c r="K44" s="19">
        <v>0.06076388888888888</v>
      </c>
      <c r="L44" s="1">
        <v>8</v>
      </c>
      <c r="M44" s="27"/>
      <c r="N44" s="33" t="s">
        <v>153</v>
      </c>
    </row>
    <row r="45" spans="2:14" ht="19.5" customHeight="1">
      <c r="B45" s="1">
        <v>48</v>
      </c>
      <c r="C45" s="24" t="s">
        <v>194</v>
      </c>
      <c r="D45" s="33" t="s">
        <v>97</v>
      </c>
      <c r="E45" s="33">
        <v>93</v>
      </c>
      <c r="F45" s="33">
        <v>27</v>
      </c>
      <c r="G45" s="1">
        <v>27</v>
      </c>
      <c r="H45" s="1">
        <v>0</v>
      </c>
      <c r="I45" s="19">
        <v>0.010416666666666666</v>
      </c>
      <c r="J45" s="30">
        <v>0.07096064814814815</v>
      </c>
      <c r="K45" s="19">
        <v>0.06054398148148148</v>
      </c>
      <c r="L45" s="1">
        <v>6</v>
      </c>
      <c r="M45" s="24"/>
      <c r="N45" s="33" t="s">
        <v>61</v>
      </c>
    </row>
    <row r="46" spans="2:14" ht="12.75">
      <c r="B46" s="1">
        <v>53</v>
      </c>
      <c r="C46" s="27" t="s">
        <v>177</v>
      </c>
      <c r="D46" s="35" t="s">
        <v>95</v>
      </c>
      <c r="E46" s="29">
        <v>63</v>
      </c>
      <c r="F46" s="33">
        <v>9</v>
      </c>
      <c r="G46" s="1">
        <v>60</v>
      </c>
      <c r="H46" s="1">
        <v>-51</v>
      </c>
      <c r="I46" s="30">
        <v>0.00625</v>
      </c>
      <c r="J46" s="30">
        <v>0.0898148148148148</v>
      </c>
      <c r="K46" s="31">
        <v>0.0835648148148148</v>
      </c>
      <c r="L46" s="1">
        <v>9</v>
      </c>
      <c r="M46" s="27"/>
      <c r="N46" s="33" t="s">
        <v>153</v>
      </c>
    </row>
  </sheetData>
  <sheetProtection/>
  <mergeCells count="6">
    <mergeCell ref="B7:J7"/>
    <mergeCell ref="B29:J29"/>
    <mergeCell ref="B1:J2"/>
    <mergeCell ref="B5:J5"/>
    <mergeCell ref="B6:C6"/>
    <mergeCell ref="B3:J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B19"/>
  <sheetViews>
    <sheetView zoomScalePageLayoutView="0" workbookViewId="0" topLeftCell="A2">
      <selection activeCell="AD13" sqref="AD13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00390625" style="0" customWidth="1"/>
    <col min="4" max="4" width="8.421875" style="0" hidden="1" customWidth="1"/>
    <col min="5" max="5" width="6.8515625" style="0" customWidth="1"/>
    <col min="6" max="6" width="8.00390625" style="0" hidden="1" customWidth="1"/>
    <col min="7" max="7" width="5.7109375" style="0" customWidth="1"/>
    <col min="8" max="8" width="6.28125" style="0" customWidth="1"/>
    <col min="9" max="9" width="7.28125" style="0" hidden="1" customWidth="1"/>
    <col min="10" max="10" width="5.28125" style="0" customWidth="1"/>
    <col min="11" max="11" width="6.00390625" style="0" customWidth="1"/>
    <col min="12" max="13" width="8.140625" style="0" customWidth="1"/>
    <col min="14" max="14" width="8.140625" style="0" hidden="1" customWidth="1"/>
    <col min="15" max="15" width="8.140625" style="0" customWidth="1"/>
    <col min="16" max="16" width="8.140625" style="0" hidden="1" customWidth="1"/>
    <col min="17" max="17" width="7.140625" style="0" customWidth="1"/>
    <col min="18" max="18" width="8.140625" style="0" hidden="1" customWidth="1"/>
    <col min="19" max="19" width="6.28125" style="0" customWidth="1"/>
    <col min="20" max="20" width="6.7109375" style="0" customWidth="1"/>
    <col min="21" max="21" width="8.140625" style="0" customWidth="1"/>
    <col min="22" max="23" width="8.140625" style="0" hidden="1" customWidth="1"/>
    <col min="24" max="24" width="7.57421875" style="0" bestFit="1" customWidth="1"/>
    <col min="25" max="25" width="6.8515625" style="0" customWidth="1"/>
    <col min="26" max="26" width="8.28125" style="0" customWidth="1"/>
    <col min="27" max="27" width="6.8515625" style="0" customWidth="1"/>
    <col min="28" max="28" width="6.7109375" style="0" bestFit="1" customWidth="1"/>
  </cols>
  <sheetData>
    <row r="1" spans="1:28" ht="28.5" customHeigh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</row>
    <row r="3" spans="1:28" ht="15" customHeight="1">
      <c r="A3" s="130" t="s">
        <v>20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12.75">
      <c r="A4" s="95" t="s">
        <v>68</v>
      </c>
      <c r="B4" s="9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2" t="s">
        <v>44</v>
      </c>
      <c r="Z4" s="142"/>
      <c r="AA4" s="142"/>
      <c r="AB4" s="142"/>
    </row>
    <row r="6" spans="1:28" ht="91.5" customHeight="1">
      <c r="A6" s="3" t="s">
        <v>0</v>
      </c>
      <c r="B6" s="3" t="s">
        <v>6</v>
      </c>
      <c r="C6" s="3" t="s">
        <v>34</v>
      </c>
      <c r="D6" s="3" t="s">
        <v>108</v>
      </c>
      <c r="E6" s="3" t="s">
        <v>131</v>
      </c>
      <c r="F6" s="3" t="s">
        <v>122</v>
      </c>
      <c r="G6" s="3" t="s">
        <v>87</v>
      </c>
      <c r="H6" s="7" t="s">
        <v>123</v>
      </c>
      <c r="I6" s="7" t="s">
        <v>108</v>
      </c>
      <c r="J6" s="7" t="s">
        <v>125</v>
      </c>
      <c r="K6" s="7" t="s">
        <v>126</v>
      </c>
      <c r="L6" s="3" t="s">
        <v>88</v>
      </c>
      <c r="M6" s="3" t="s">
        <v>124</v>
      </c>
      <c r="N6" s="3" t="s">
        <v>108</v>
      </c>
      <c r="O6" s="3" t="s">
        <v>35</v>
      </c>
      <c r="P6" s="3" t="s">
        <v>108</v>
      </c>
      <c r="Q6" s="3" t="s">
        <v>132</v>
      </c>
      <c r="R6" s="3" t="s">
        <v>108</v>
      </c>
      <c r="S6" s="3" t="s">
        <v>130</v>
      </c>
      <c r="T6" s="3" t="s">
        <v>42</v>
      </c>
      <c r="U6" s="3" t="s">
        <v>43</v>
      </c>
      <c r="V6" s="3" t="s">
        <v>128</v>
      </c>
      <c r="W6" s="3" t="s">
        <v>129</v>
      </c>
      <c r="X6" s="3" t="s">
        <v>30</v>
      </c>
      <c r="Y6" s="3" t="s">
        <v>12</v>
      </c>
      <c r="Z6" s="3" t="s">
        <v>133</v>
      </c>
      <c r="AA6" s="3" t="s">
        <v>116</v>
      </c>
      <c r="AB6" s="3" t="s">
        <v>2</v>
      </c>
    </row>
    <row r="7" spans="1:28" ht="25.5" customHeight="1">
      <c r="A7" s="1">
        <v>1</v>
      </c>
      <c r="B7" s="53" t="s">
        <v>111</v>
      </c>
      <c r="C7" s="1">
        <v>2</v>
      </c>
      <c r="D7" s="82">
        <v>0</v>
      </c>
      <c r="E7" s="1">
        <v>14</v>
      </c>
      <c r="F7" s="80">
        <v>0.015277777777777777</v>
      </c>
      <c r="G7" s="1">
        <v>0</v>
      </c>
      <c r="H7" s="1">
        <v>0</v>
      </c>
      <c r="I7" s="80">
        <v>0</v>
      </c>
      <c r="J7" s="1"/>
      <c r="K7" s="1">
        <v>0</v>
      </c>
      <c r="L7" s="1">
        <v>0</v>
      </c>
      <c r="M7" s="1">
        <v>0</v>
      </c>
      <c r="N7" s="80">
        <v>0</v>
      </c>
      <c r="O7" s="1">
        <v>0</v>
      </c>
      <c r="P7" s="80">
        <v>0</v>
      </c>
      <c r="Q7" s="1">
        <v>0</v>
      </c>
      <c r="R7" s="80">
        <v>0</v>
      </c>
      <c r="S7" s="29">
        <v>0</v>
      </c>
      <c r="T7" s="1">
        <f aca="true" t="shared" si="0" ref="T7:T13">S7+Q7+O7+M7+L7+K7+J7+H7+G7+E7+C7</f>
        <v>16</v>
      </c>
      <c r="U7" s="80">
        <v>0.005555555555555556</v>
      </c>
      <c r="V7" s="80">
        <v>0.05555555555555555</v>
      </c>
      <c r="W7" s="80">
        <v>0.15292824074074074</v>
      </c>
      <c r="X7" s="80">
        <f aca="true" t="shared" si="1" ref="X7:X15">W7-V7</f>
        <v>0.09737268518518519</v>
      </c>
      <c r="Y7" s="80">
        <f aca="true" t="shared" si="2" ref="Y7:Y15">X7+U7</f>
        <v>0.10292824074074074</v>
      </c>
      <c r="Z7" s="80">
        <f aca="true" t="shared" si="3" ref="Z7:Z15">R7+P7+N7+I7+F7+D7</f>
        <v>0.015277777777777777</v>
      </c>
      <c r="AA7" s="80">
        <f aca="true" t="shared" si="4" ref="AA7:AA15">Y7-Z7</f>
        <v>0.08765046296296296</v>
      </c>
      <c r="AB7" s="9">
        <v>1</v>
      </c>
    </row>
    <row r="8" spans="1:28" ht="25.5" customHeight="1">
      <c r="A8" s="1">
        <v>2</v>
      </c>
      <c r="B8" s="53" t="s">
        <v>109</v>
      </c>
      <c r="C8" s="1">
        <v>8</v>
      </c>
      <c r="D8" s="82">
        <v>0</v>
      </c>
      <c r="E8" s="1">
        <v>12</v>
      </c>
      <c r="F8" s="80">
        <v>0.020833333333333332</v>
      </c>
      <c r="G8" s="1">
        <v>2</v>
      </c>
      <c r="H8" s="1">
        <v>0</v>
      </c>
      <c r="I8" s="80">
        <v>0.001388888888888889</v>
      </c>
      <c r="J8" s="1">
        <v>3</v>
      </c>
      <c r="K8" s="1">
        <v>0</v>
      </c>
      <c r="L8" s="1">
        <v>0</v>
      </c>
      <c r="M8" s="1">
        <v>0</v>
      </c>
      <c r="N8" s="80">
        <v>0.0017824074074074072</v>
      </c>
      <c r="O8" s="1">
        <v>8</v>
      </c>
      <c r="P8" s="80">
        <v>0</v>
      </c>
      <c r="Q8" s="1">
        <v>0</v>
      </c>
      <c r="R8" s="80">
        <v>0.004166666666666667</v>
      </c>
      <c r="S8" s="1">
        <v>0</v>
      </c>
      <c r="T8" s="1">
        <f t="shared" si="0"/>
        <v>33</v>
      </c>
      <c r="U8" s="80">
        <v>0.011284722222222222</v>
      </c>
      <c r="V8" s="80">
        <v>0.013888888888888888</v>
      </c>
      <c r="W8" s="80">
        <v>0.12280092592592594</v>
      </c>
      <c r="X8" s="80">
        <f t="shared" si="1"/>
        <v>0.10891203703703706</v>
      </c>
      <c r="Y8" s="80">
        <f t="shared" si="2"/>
        <v>0.12019675925925928</v>
      </c>
      <c r="Z8" s="80">
        <f t="shared" si="3"/>
        <v>0.028171296296296295</v>
      </c>
      <c r="AA8" s="80">
        <f t="shared" si="4"/>
        <v>0.09202546296296299</v>
      </c>
      <c r="AB8" s="9">
        <v>2</v>
      </c>
    </row>
    <row r="9" spans="1:28" ht="25.5" customHeight="1">
      <c r="A9" s="1">
        <v>3</v>
      </c>
      <c r="B9" s="53" t="s">
        <v>110</v>
      </c>
      <c r="C9" s="1">
        <v>4</v>
      </c>
      <c r="D9" s="82">
        <v>0</v>
      </c>
      <c r="E9" s="1">
        <v>12</v>
      </c>
      <c r="F9" s="80">
        <v>0.011111111111111112</v>
      </c>
      <c r="G9" s="1">
        <v>4</v>
      </c>
      <c r="H9" s="1">
        <v>0</v>
      </c>
      <c r="I9" s="80">
        <v>0</v>
      </c>
      <c r="J9" s="1"/>
      <c r="K9" s="1">
        <v>3</v>
      </c>
      <c r="L9" s="1">
        <v>0</v>
      </c>
      <c r="M9" s="1">
        <v>0</v>
      </c>
      <c r="N9" s="80">
        <v>0</v>
      </c>
      <c r="O9" s="1">
        <v>5.5</v>
      </c>
      <c r="P9" s="80">
        <v>0</v>
      </c>
      <c r="Q9" s="1">
        <v>0</v>
      </c>
      <c r="R9" s="80">
        <v>0</v>
      </c>
      <c r="S9" s="29">
        <v>3</v>
      </c>
      <c r="T9" s="1">
        <f t="shared" si="0"/>
        <v>31.5</v>
      </c>
      <c r="U9" s="80">
        <v>0.0109375</v>
      </c>
      <c r="V9" s="80">
        <v>0.0625</v>
      </c>
      <c r="W9" s="80">
        <v>0.1606712962962963</v>
      </c>
      <c r="X9" s="80">
        <f t="shared" si="1"/>
        <v>0.09817129629629631</v>
      </c>
      <c r="Y9" s="80">
        <f t="shared" si="2"/>
        <v>0.10910879629629631</v>
      </c>
      <c r="Z9" s="80">
        <f t="shared" si="3"/>
        <v>0.011111111111111112</v>
      </c>
      <c r="AA9" s="80">
        <f t="shared" si="4"/>
        <v>0.0979976851851852</v>
      </c>
      <c r="AB9" s="9">
        <v>3</v>
      </c>
    </row>
    <row r="10" spans="1:28" ht="25.5" customHeight="1">
      <c r="A10" s="1">
        <v>4</v>
      </c>
      <c r="B10" s="53" t="s">
        <v>112</v>
      </c>
      <c r="C10" s="1">
        <v>0</v>
      </c>
      <c r="D10" s="82">
        <v>0</v>
      </c>
      <c r="E10" s="1">
        <v>38</v>
      </c>
      <c r="F10" s="80">
        <v>0.006944444444444444</v>
      </c>
      <c r="G10" s="1">
        <v>0</v>
      </c>
      <c r="H10" s="1">
        <v>0</v>
      </c>
      <c r="I10" s="80">
        <v>0.004166666666666667</v>
      </c>
      <c r="J10" s="1"/>
      <c r="K10" s="1">
        <v>0</v>
      </c>
      <c r="L10" s="1">
        <v>0</v>
      </c>
      <c r="M10" s="1">
        <v>0</v>
      </c>
      <c r="N10" s="80">
        <v>0.002627314814814815</v>
      </c>
      <c r="O10" s="1">
        <v>7</v>
      </c>
      <c r="P10" s="80">
        <v>0</v>
      </c>
      <c r="Q10" s="1">
        <v>0</v>
      </c>
      <c r="R10" s="80">
        <v>0.0004629629629629629</v>
      </c>
      <c r="S10" s="1">
        <v>0</v>
      </c>
      <c r="T10" s="1">
        <f t="shared" si="0"/>
        <v>45</v>
      </c>
      <c r="U10" s="80">
        <v>0.015625</v>
      </c>
      <c r="V10" s="80">
        <v>0.006944444444444444</v>
      </c>
      <c r="W10" s="80">
        <v>0.11612268518518519</v>
      </c>
      <c r="X10" s="80">
        <f t="shared" si="1"/>
        <v>0.10917824074074074</v>
      </c>
      <c r="Y10" s="80">
        <f t="shared" si="2"/>
        <v>0.12480324074074074</v>
      </c>
      <c r="Z10" s="80">
        <f t="shared" si="3"/>
        <v>0.014201388888888888</v>
      </c>
      <c r="AA10" s="80">
        <f t="shared" si="4"/>
        <v>0.11060185185185185</v>
      </c>
      <c r="AB10" s="9">
        <v>4</v>
      </c>
    </row>
    <row r="11" spans="1:28" ht="25.5" customHeight="1">
      <c r="A11" s="1">
        <v>5</v>
      </c>
      <c r="B11" s="53" t="s">
        <v>31</v>
      </c>
      <c r="C11" s="1">
        <v>9</v>
      </c>
      <c r="D11" s="82">
        <v>0</v>
      </c>
      <c r="E11" s="1">
        <v>42</v>
      </c>
      <c r="F11" s="80">
        <v>0.018055555555555557</v>
      </c>
      <c r="G11" s="1">
        <v>3</v>
      </c>
      <c r="H11" s="1">
        <v>0</v>
      </c>
      <c r="I11" s="80">
        <v>0.0020833333333333333</v>
      </c>
      <c r="J11" s="1"/>
      <c r="K11" s="1">
        <v>0</v>
      </c>
      <c r="L11" s="1">
        <v>0</v>
      </c>
      <c r="M11" s="1">
        <v>0</v>
      </c>
      <c r="N11" s="80">
        <v>0.0009259259259259259</v>
      </c>
      <c r="O11" s="1">
        <v>9</v>
      </c>
      <c r="P11" s="80">
        <v>0</v>
      </c>
      <c r="Q11" s="1">
        <v>0</v>
      </c>
      <c r="R11" s="80">
        <v>0</v>
      </c>
      <c r="S11" s="1"/>
      <c r="T11" s="1">
        <f t="shared" si="0"/>
        <v>63</v>
      </c>
      <c r="U11" s="80">
        <v>0.021875</v>
      </c>
      <c r="V11" s="80">
        <v>0.027777777777777776</v>
      </c>
      <c r="W11" s="80">
        <v>0.13810185185185184</v>
      </c>
      <c r="X11" s="80">
        <f t="shared" si="1"/>
        <v>0.11032407407407406</v>
      </c>
      <c r="Y11" s="80">
        <f t="shared" si="2"/>
        <v>0.13219907407407405</v>
      </c>
      <c r="Z11" s="80">
        <f t="shared" si="3"/>
        <v>0.021064814814814817</v>
      </c>
      <c r="AA11" s="80">
        <f t="shared" si="4"/>
        <v>0.11113425925925924</v>
      </c>
      <c r="AB11" s="9">
        <v>5</v>
      </c>
    </row>
    <row r="12" spans="1:28" ht="25.5" customHeight="1">
      <c r="A12" s="1">
        <v>6</v>
      </c>
      <c r="B12" s="53" t="s">
        <v>106</v>
      </c>
      <c r="C12" s="1">
        <v>9</v>
      </c>
      <c r="D12" s="82">
        <v>0</v>
      </c>
      <c r="E12" s="1">
        <v>26</v>
      </c>
      <c r="F12" s="80">
        <v>0.011111111111111112</v>
      </c>
      <c r="G12" s="1">
        <v>5</v>
      </c>
      <c r="H12" s="1">
        <v>3</v>
      </c>
      <c r="I12" s="80">
        <v>0</v>
      </c>
      <c r="J12" s="1"/>
      <c r="K12" s="1">
        <v>0</v>
      </c>
      <c r="L12" s="1">
        <v>0</v>
      </c>
      <c r="M12" s="1">
        <v>0</v>
      </c>
      <c r="N12" s="80">
        <v>0.0006944444444444445</v>
      </c>
      <c r="O12" s="1">
        <v>13</v>
      </c>
      <c r="P12" s="80">
        <v>0</v>
      </c>
      <c r="Q12" s="1">
        <v>0</v>
      </c>
      <c r="R12" s="80">
        <v>0</v>
      </c>
      <c r="S12" s="1">
        <v>0</v>
      </c>
      <c r="T12" s="1">
        <f t="shared" si="0"/>
        <v>56</v>
      </c>
      <c r="U12" s="80">
        <v>0.019444444444444445</v>
      </c>
      <c r="V12" s="80">
        <v>0.034722222222222224</v>
      </c>
      <c r="W12" s="80">
        <v>0.14159722222222224</v>
      </c>
      <c r="X12" s="80">
        <f t="shared" si="1"/>
        <v>0.10687500000000001</v>
      </c>
      <c r="Y12" s="80">
        <f t="shared" si="2"/>
        <v>0.12631944444444446</v>
      </c>
      <c r="Z12" s="80">
        <f t="shared" si="3"/>
        <v>0.011805555555555555</v>
      </c>
      <c r="AA12" s="80">
        <f t="shared" si="4"/>
        <v>0.1145138888888889</v>
      </c>
      <c r="AB12" s="9">
        <v>6</v>
      </c>
    </row>
    <row r="13" spans="1:28" ht="25.5" customHeight="1">
      <c r="A13" s="1">
        <v>7</v>
      </c>
      <c r="B13" s="53" t="s">
        <v>75</v>
      </c>
      <c r="C13" s="1">
        <v>4</v>
      </c>
      <c r="D13" s="82">
        <v>0</v>
      </c>
      <c r="E13" s="1">
        <v>26</v>
      </c>
      <c r="F13" s="80">
        <v>0.00625</v>
      </c>
      <c r="G13" s="1">
        <v>4</v>
      </c>
      <c r="H13" s="1">
        <v>0</v>
      </c>
      <c r="I13" s="80">
        <v>0</v>
      </c>
      <c r="J13" s="1"/>
      <c r="K13" s="1">
        <v>10</v>
      </c>
      <c r="L13" s="1">
        <v>0</v>
      </c>
      <c r="M13" s="1">
        <v>0</v>
      </c>
      <c r="N13" s="80">
        <v>0</v>
      </c>
      <c r="O13" s="1">
        <v>1</v>
      </c>
      <c r="P13" s="80">
        <v>0.003472222222222222</v>
      </c>
      <c r="Q13" s="1">
        <v>0</v>
      </c>
      <c r="R13" s="80">
        <v>0.0004629629629629629</v>
      </c>
      <c r="S13" s="1">
        <v>0</v>
      </c>
      <c r="T13" s="1">
        <f t="shared" si="0"/>
        <v>45</v>
      </c>
      <c r="U13" s="80">
        <v>0.01545138888888889</v>
      </c>
      <c r="V13" s="80">
        <v>0.041666666666666664</v>
      </c>
      <c r="W13" s="80">
        <v>0.16875</v>
      </c>
      <c r="X13" s="80">
        <f t="shared" si="1"/>
        <v>0.12708333333333335</v>
      </c>
      <c r="Y13" s="80">
        <f t="shared" si="2"/>
        <v>0.14253472222222224</v>
      </c>
      <c r="Z13" s="80">
        <f t="shared" si="3"/>
        <v>0.010185185185185186</v>
      </c>
      <c r="AA13" s="80">
        <f t="shared" si="4"/>
        <v>0.13234953703703706</v>
      </c>
      <c r="AB13" s="9">
        <v>7</v>
      </c>
    </row>
    <row r="14" spans="1:28" ht="25.5" customHeight="1">
      <c r="A14" s="1">
        <v>8</v>
      </c>
      <c r="B14" s="53" t="s">
        <v>107</v>
      </c>
      <c r="C14" s="1">
        <v>0</v>
      </c>
      <c r="D14" s="80">
        <v>0.001388888888888889</v>
      </c>
      <c r="E14" s="1">
        <v>9</v>
      </c>
      <c r="F14" s="80">
        <v>0.013194444444444444</v>
      </c>
      <c r="G14" s="1">
        <v>1</v>
      </c>
      <c r="H14" s="1">
        <v>0</v>
      </c>
      <c r="I14" s="80">
        <v>0.0006944444444444445</v>
      </c>
      <c r="J14" s="1"/>
      <c r="K14" s="1">
        <v>0</v>
      </c>
      <c r="L14" s="1">
        <v>0</v>
      </c>
      <c r="M14" s="1">
        <v>0</v>
      </c>
      <c r="N14" s="80">
        <v>0.001736111111111111</v>
      </c>
      <c r="O14" s="1">
        <v>2</v>
      </c>
      <c r="P14" s="80">
        <v>0</v>
      </c>
      <c r="Q14" s="1">
        <v>0</v>
      </c>
      <c r="R14" s="80">
        <v>0.009722222222222222</v>
      </c>
      <c r="S14" s="29" t="s">
        <v>136</v>
      </c>
      <c r="T14" s="1"/>
      <c r="U14" s="80">
        <v>0.011111111111111112</v>
      </c>
      <c r="V14" s="80">
        <v>0.020833333333333332</v>
      </c>
      <c r="W14" s="80">
        <v>0.10914351851851851</v>
      </c>
      <c r="X14" s="80">
        <f t="shared" si="1"/>
        <v>0.08831018518518519</v>
      </c>
      <c r="Y14" s="80">
        <f t="shared" si="2"/>
        <v>0.0994212962962963</v>
      </c>
      <c r="Z14" s="80">
        <f t="shared" si="3"/>
        <v>0.02673611111111111</v>
      </c>
      <c r="AA14" s="80">
        <f t="shared" si="4"/>
        <v>0.07268518518518519</v>
      </c>
      <c r="AB14" s="9">
        <v>8</v>
      </c>
    </row>
    <row r="15" spans="1:28" ht="25.5" customHeight="1">
      <c r="A15" s="1">
        <v>9</v>
      </c>
      <c r="B15" s="53" t="s">
        <v>102</v>
      </c>
      <c r="C15" s="1">
        <v>24</v>
      </c>
      <c r="D15" s="82">
        <v>0</v>
      </c>
      <c r="E15" s="1">
        <v>44</v>
      </c>
      <c r="F15" s="80">
        <v>0</v>
      </c>
      <c r="G15" s="1">
        <v>6</v>
      </c>
      <c r="H15" s="1">
        <v>0</v>
      </c>
      <c r="I15" s="80">
        <v>0</v>
      </c>
      <c r="J15" s="1"/>
      <c r="K15" s="1">
        <v>0</v>
      </c>
      <c r="L15" s="1">
        <v>0</v>
      </c>
      <c r="M15" s="1">
        <v>3</v>
      </c>
      <c r="N15" s="80">
        <v>0</v>
      </c>
      <c r="O15" s="1">
        <v>11.5</v>
      </c>
      <c r="P15" s="80">
        <v>0</v>
      </c>
      <c r="Q15" s="1">
        <v>0</v>
      </c>
      <c r="R15" s="80">
        <v>0</v>
      </c>
      <c r="S15" s="81" t="s">
        <v>136</v>
      </c>
      <c r="T15" s="1"/>
      <c r="U15" s="80">
        <v>0.03767361111111111</v>
      </c>
      <c r="V15" s="80">
        <v>0</v>
      </c>
      <c r="W15" s="80">
        <v>0.10263888888888889</v>
      </c>
      <c r="X15" s="80">
        <f t="shared" si="1"/>
        <v>0.10263888888888889</v>
      </c>
      <c r="Y15" s="80">
        <f t="shared" si="2"/>
        <v>0.1403125</v>
      </c>
      <c r="Z15" s="80">
        <f t="shared" si="3"/>
        <v>0</v>
      </c>
      <c r="AA15" s="80">
        <f t="shared" si="4"/>
        <v>0.1403125</v>
      </c>
      <c r="AB15" s="9">
        <v>9</v>
      </c>
    </row>
    <row r="17" spans="1:27" ht="12.75">
      <c r="A17" s="112" t="s">
        <v>10</v>
      </c>
      <c r="B17" s="112"/>
      <c r="C17" s="10"/>
      <c r="D17" s="10"/>
      <c r="E17" s="55" t="s">
        <v>77</v>
      </c>
      <c r="F17" s="5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9" spans="1:27" ht="12.75">
      <c r="A19" s="112" t="s">
        <v>11</v>
      </c>
      <c r="B19" s="112"/>
      <c r="C19" s="10"/>
      <c r="D19" s="10"/>
      <c r="E19" s="55" t="s">
        <v>78</v>
      </c>
      <c r="F19" s="5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</sheetData>
  <sheetProtection/>
  <mergeCells count="6">
    <mergeCell ref="A19:B19"/>
    <mergeCell ref="A4:B4"/>
    <mergeCell ref="A1:AB1"/>
    <mergeCell ref="A17:B17"/>
    <mergeCell ref="A3:AB3"/>
    <mergeCell ref="Y4:AB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2015-07-28T06:03:12Z</cp:lastPrinted>
  <dcterms:created xsi:type="dcterms:W3CDTF">1996-10-08T23:32:33Z</dcterms:created>
  <dcterms:modified xsi:type="dcterms:W3CDTF">2015-07-30T09:29:39Z</dcterms:modified>
  <cp:category/>
  <cp:version/>
  <cp:contentType/>
  <cp:contentStatus/>
</cp:coreProperties>
</file>